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tomtostanoski/Desktop/"/>
    </mc:Choice>
  </mc:AlternateContent>
  <xr:revisionPtr revIDLastSave="0" documentId="13_ncr:1_{87911E1F-EB9B-F44A-9FD6-3F9FDF9191F8}" xr6:coauthVersionLast="47" xr6:coauthVersionMax="47" xr10:uidLastSave="{00000000-0000-0000-0000-000000000000}"/>
  <bookViews>
    <workbookView xWindow="0" yWindow="680" windowWidth="29040" windowHeight="17520" xr2:uid="{00000000-000D-0000-FFFF-FFFF00000000}"/>
  </bookViews>
  <sheets>
    <sheet name="25R3 Platform Limits" sheetId="2" r:id="rId1"/>
  </sheets>
  <definedNames>
    <definedName name="_xlnm._FilterDatabase" localSheetId="0" hidden="1">'25R3 Platform Limits'!$A$1:$H$2</definedName>
    <definedName name="vault_limit__c.additional_information__cBottom">'25R3 Platform Limits'!$G$163</definedName>
    <definedName name="vault_limit__c.additional_information__cLabel">'25R3 Platform Limits'!$G$1</definedName>
    <definedName name="vault_limit__c.additional_information__cTop">'25R3 Platform Limits'!$G$2</definedName>
    <definedName name="vault_limit__c.FF_application_component__cBottom">'25R3 Platform Limits'!$B$163</definedName>
    <definedName name="vault_limit__c.FF_application_component__cLabel">'25R3 Platform Limits'!$B$1</definedName>
    <definedName name="vault_limit__c.FF_application_component__cTop">'25R3 Platform Limits'!$B$2</definedName>
    <definedName name="vault_limit__c.FF_application_family__cBottom">'25R3 Platform Limits'!$A$163</definedName>
    <definedName name="vault_limit__c.FF_application_family__cLabel">'25R3 Platform Limits'!$A$1</definedName>
    <definedName name="vault_limit__c.FF_application_family__cTop">'25R3 Platform Limits'!$A$2</definedName>
    <definedName name="vault_limit__c.FF_functionality__cBottom">'25R3 Platform Limits'!$C$163</definedName>
    <definedName name="vault_limit__c.FF_functionality__cLabel">'25R3 Platform Limits'!$C$1</definedName>
    <definedName name="vault_limit__c.FF_functionality__cTop">'25R3 Platform Limits'!$C$2</definedName>
    <definedName name="vault_limit__c.FF_limit__cBottom">'25R3 Platform Limits'!$F$163</definedName>
    <definedName name="vault_limit__c.FF_limit__cLabel">'25R3 Platform Limits'!$F$1</definedName>
    <definedName name="vault_limit__c.FF_limit__cTop">'25R3 Platform Limits'!$F$2</definedName>
    <definedName name="vault_limit__c.FF_limit_description__cBottom">'25R3 Platform Limits'!$E$163</definedName>
    <definedName name="vault_limit__c.FF_limit_description__cLabel">'25R3 Platform Limits'!$E$1</definedName>
    <definedName name="vault_limit__c.FF_limit_description__cTop">'25R3 Platform Limits'!$E$2</definedName>
    <definedName name="vault_limit__c.limit_category__cBottom">'25R3 Platform Limits'!$D$163</definedName>
    <definedName name="vault_limit__c.limit_category__cLabel">'25R3 Platform Limits'!$D$1</definedName>
    <definedName name="vault_limit__c.limit_category__cTop">'25R3 Platform Limits'!$D$2</definedName>
    <definedName name="vault_limit__c.url__cBottom">'25R3 Platform Limits'!$H$163</definedName>
    <definedName name="vault_limit__c.url__cLabel">'25R3 Platform Limits'!$H$1</definedName>
    <definedName name="vault_limit__c.url__cTop">'25R3 Platform Limits'!$H$2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 i="2" l="1"/>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3"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<sst xmlns="http://schemas.openxmlformats.org/spreadsheetml/2006/main" count="1152" uniqueCount="362">
  <si>
    <t>Application Family</t>
  </si>
  <si>
    <t>Application / Component</t>
  </si>
  <si>
    <t>Functionality</t>
  </si>
  <si>
    <t>Limit Category</t>
  </si>
  <si>
    <t>Limit Description</t>
  </si>
  <si>
    <t>Limit</t>
  </si>
  <si>
    <t>Additional Information</t>
  </si>
  <si>
    <t>URL</t>
  </si>
  <si>
    <t>Platform</t>
  </si>
  <si>
    <t>Access Control (Security)</t>
  </si>
  <si>
    <t>Dynamic Access Control</t>
  </si>
  <si>
    <t>Configuration</t>
  </si>
  <si>
    <t>User role setup objects per Vault</t>
  </si>
  <si>
    <t>5</t>
  </si>
  <si>
    <t>User Role Setup is one of the object classes.</t>
  </si>
  <si>
    <t>Fields per user role setup object</t>
  </si>
  <si>
    <t>6</t>
  </si>
  <si>
    <t/>
  </si>
  <si>
    <t>Sharing rules per document lifecycle role</t>
  </si>
  <si>
    <t>8</t>
  </si>
  <si>
    <t>Matching sharing rules per object</t>
  </si>
  <si>
    <t>Custom sharing rules per object</t>
  </si>
  <si>
    <t>500</t>
  </si>
  <si>
    <t>Assignments per custom sharing rule on objects</t>
  </si>
  <si>
    <t>This is the maximum number of members per role in a custom sharing rule.</t>
  </si>
  <si>
    <t>Permissions</t>
  </si>
  <si>
    <t>Security profiles per Vault</t>
  </si>
  <si>
    <t>100</t>
  </si>
  <si>
    <t>Permission sets per Vault</t>
  </si>
  <si>
    <t>Permission sets per security profile</t>
  </si>
  <si>
    <t>User Role Assignment</t>
  </si>
  <si>
    <t>User roles per user</t>
  </si>
  <si>
    <t>50</t>
  </si>
  <si>
    <t>Sharing Settings Entries per Object Record</t>
  </si>
  <si>
    <t>1500 Records</t>
  </si>
  <si>
    <t>This is a hard limit within the platform.  This cannot be increased.</t>
  </si>
  <si>
    <t>Sharing Settings Entries per Document</t>
  </si>
  <si>
    <t>Common Components</t>
  </si>
  <si>
    <t>Checklist Designs</t>
  </si>
  <si>
    <t>Functional</t>
  </si>
  <si>
    <t>Sections per checklist design</t>
  </si>
  <si>
    <t>20</t>
  </si>
  <si>
    <t>Questions per section</t>
  </si>
  <si>
    <t>Answers per question</t>
  </si>
  <si>
    <t>Checklist designs per aggregate checklist</t>
  </si>
  <si>
    <t>Reference documents per question</t>
  </si>
  <si>
    <t>Email to Vault</t>
  </si>
  <si>
    <t>Email size (including attachments)</t>
  </si>
  <si>
    <t>40 MB</t>
  </si>
  <si>
    <t>Inbound email addresses</t>
  </si>
  <si>
    <t>250</t>
  </si>
  <si>
    <t>Outbound Email Domains</t>
  </si>
  <si>
    <t>Root domains</t>
  </si>
  <si>
    <t>3</t>
  </si>
  <si>
    <t>Outbound email domains</t>
  </si>
  <si>
    <t>Outbound email domains for each root domain</t>
  </si>
  <si>
    <t>Notifications</t>
  </si>
  <si>
    <t>Notification categories</t>
  </si>
  <si>
    <t>15</t>
  </si>
  <si>
    <t>Documents</t>
  </si>
  <si>
    <t>Document Templates</t>
  </si>
  <si>
    <t>Document templates per Vault</t>
  </si>
  <si>
    <t>5000</t>
  </si>
  <si>
    <t>This is for Basic and Advanced document templates.</t>
  </si>
  <si>
    <t>Document templates per document type</t>
  </si>
  <si>
    <t>Document templates for the 'Base' document type</t>
  </si>
  <si>
    <t>The Base document type has a lower limit for the number of Basic and Advanced document templates that can be configured.</t>
  </si>
  <si>
    <t>Legal Hold</t>
  </si>
  <si>
    <t>Custom fields on the legal hold object</t>
  </si>
  <si>
    <t>Custom fields are necessary for performing document auto-matching.</t>
  </si>
  <si>
    <t>Picklists</t>
  </si>
  <si>
    <t>Options per picklist</t>
  </si>
  <si>
    <t>2000</t>
  </si>
  <si>
    <t>If there are a large number of options, we recommend you use an object instead.</t>
  </si>
  <si>
    <t>Formatted Outputs</t>
  </si>
  <si>
    <t>Objects per formatted output configuration</t>
  </si>
  <si>
    <t>30</t>
  </si>
  <si>
    <t>Relationships per object reference token</t>
  </si>
  <si>
    <t>This limit refers to the maximum number of levels between an object and its root when configuring a formatted output field token for a data search.</t>
  </si>
  <si>
    <t>Rendition Profiles</t>
  </si>
  <si>
    <t>Rendition profiles per Vault</t>
  </si>
  <si>
    <t>10</t>
  </si>
  <si>
    <t>Expected Document List (EDL)</t>
  </si>
  <si>
    <t>Documents that Vault can auto-match to an EDL Item</t>
  </si>
  <si>
    <t>1000</t>
  </si>
  <si>
    <t>Document placeholders that Vault will create for EDL items in a bulk action</t>
  </si>
  <si>
    <t>Lifecycle states configured for locking manually-matched documents</t>
  </si>
  <si>
    <t>If a document is manually matched to an EDL Item (only available in RIM and RegulatoryOne Vaults), Vault allows users to 'lock' the document (so that new versions won't auto-match to that EDL Item in the future), but only for Steady State and Superseded State. 
Admins can configure additional document lifecycle states to allow locking, and this limit pertains to the maximum number that can be defined. System and standard lifecycle states count toward the limit.</t>
  </si>
  <si>
    <t>EDL matching fields</t>
  </si>
  <si>
    <t>This limit refers to the maximum number of EDL matching fields. System and standard values count toward the limit.</t>
  </si>
  <si>
    <t>Cart</t>
  </si>
  <si>
    <t>Documents in cart</t>
  </si>
  <si>
    <t>Suggested Links</t>
  </si>
  <si>
    <t>Matching suggested link fields</t>
  </si>
  <si>
    <t>Expressions and Audit</t>
  </si>
  <si>
    <t>Audit Export</t>
  </si>
  <si>
    <t>Threshold</t>
  </si>
  <si>
    <t>Audit export timeout</t>
  </si>
  <si>
    <t>10 Minutes</t>
  </si>
  <si>
    <t>Lifecycles &amp; Workflows</t>
  </si>
  <si>
    <t>Document Lifecycles</t>
  </si>
  <si>
    <t>Lifecycle states per document lifecycle</t>
  </si>
  <si>
    <t>This is a soft limit, but it will become a hard limit in an upcoming release.</t>
  </si>
  <si>
    <t>Document lifecycle stages per stage group</t>
  </si>
  <si>
    <t>Document Lifecycle Entry Actions</t>
  </si>
  <si>
    <t>Entry action rules per document lifecycle state</t>
  </si>
  <si>
    <t>25</t>
  </si>
  <si>
    <t>Actions per document lifecycle entry action rule</t>
  </si>
  <si>
    <t>Conditions per document lifecycle entry action rule</t>
  </si>
  <si>
    <t>Document Lifecycle Entry Criteria</t>
  </si>
  <si>
    <t>Entry criteria rules per document lifecycle state</t>
  </si>
  <si>
    <t>Criteria per document lifecycle entry criteria rule</t>
  </si>
  <si>
    <t>The number of criteria that can be configured for each criteria rule.</t>
  </si>
  <si>
    <t>Conditions per document lifecycle entry criteria rule</t>
  </si>
  <si>
    <t>Document Lifecycle User Actions</t>
  </si>
  <si>
    <t>User action rules per document lifecycle state</t>
  </si>
  <si>
    <t>Actions per document lifecycle user action rule</t>
  </si>
  <si>
    <t>Conditions per document lifecycle user action rule</t>
  </si>
  <si>
    <t>Legacy Document Workflows</t>
  </si>
  <si>
    <t>Overlay rules per document lifecycle state</t>
  </si>
  <si>
    <t>Overlay templates per document lifecycle overlay rule</t>
  </si>
  <si>
    <t>2</t>
  </si>
  <si>
    <t>Object Lifecycles</t>
  </si>
  <si>
    <t>Lifecycle states per object lifecycle</t>
  </si>
  <si>
    <t>Workflow Configuration</t>
  </si>
  <si>
    <t>Conditions per rule in workflow decision steps</t>
  </si>
  <si>
    <t>Conditions per rule in workflow action steps</t>
  </si>
  <si>
    <t>Start step rules for multi-item workflows</t>
  </si>
  <si>
    <t>Start step rules for single-item workflows</t>
  </si>
  <si>
    <t>Roles you can prevent per workflow participant</t>
  </si>
  <si>
    <t>The 'Roles not allowed to participate' configuration option is only available in single-record workflows.</t>
  </si>
  <si>
    <t>Object lifecycle stages per stage group</t>
  </si>
  <si>
    <t>Object Lifecycle Entry Actions</t>
  </si>
  <si>
    <t>Entry action rules per object lifecycle state</t>
  </si>
  <si>
    <t>Actions per object lifecycle entry action rule</t>
  </si>
  <si>
    <t>Conditions per object lifecycle entry action rule</t>
  </si>
  <si>
    <t>Object Lifecycle Entry Criteria</t>
  </si>
  <si>
    <t>Entry criteria rules per object lifecycle state</t>
  </si>
  <si>
    <t>Criteria per object lifecycle entry criteria rule</t>
  </si>
  <si>
    <t>Conditions per object lifecycle entry criteria rule</t>
  </si>
  <si>
    <t>Object Lifecycle User Actions</t>
  </si>
  <si>
    <t>User action rules per object lifecycle state</t>
  </si>
  <si>
    <t>Actions per object lifecycle user action rule</t>
  </si>
  <si>
    <t>Conditions per object lifecycle user action rule</t>
  </si>
  <si>
    <t>Document Lifecycle Event Actions</t>
  </si>
  <si>
    <t>Document lifecycle event action rules</t>
  </si>
  <si>
    <t>Action per document lifecycle event action rule</t>
  </si>
  <si>
    <t>Conditions per document lifecycle event action rule</t>
  </si>
  <si>
    <t>Object Lifecycle Event Actions</t>
  </si>
  <si>
    <t>Object lifecycle event action rules</t>
  </si>
  <si>
    <t>Action per object lifecycle event action rule</t>
  </si>
  <si>
    <t>Conditions per object lifecycle event action rule</t>
  </si>
  <si>
    <t>Lifecycle Runtime</t>
  </si>
  <si>
    <t>Related records for object lifecycle conditions on inbound relationships</t>
  </si>
  <si>
    <t>Objects</t>
  </si>
  <si>
    <t>Data Model</t>
  </si>
  <si>
    <t>Objects per Vault</t>
  </si>
  <si>
    <t>This does not include standard or system objects.</t>
  </si>
  <si>
    <t>Layouts</t>
  </si>
  <si>
    <t>Layouts per object</t>
  </si>
  <si>
    <t>This limit only applies if the object has no object types.</t>
  </si>
  <si>
    <t>Layouts per object type</t>
  </si>
  <si>
    <t>Pages per layout</t>
  </si>
  <si>
    <t>Pages are containers of sections.</t>
  </si>
  <si>
    <t>Sections per layout</t>
  </si>
  <si>
    <t>The maximum number of sections allowed for the layout as a whole (this is not a limit per page of a layout). If more sections are needed, configure multiple layouts.</t>
  </si>
  <si>
    <t>Layout rules per layout</t>
  </si>
  <si>
    <t>Validation Rules</t>
  </si>
  <si>
    <t>Validation rules per object</t>
  </si>
  <si>
    <t>This limit applies even if the object has object types.
Object level validation rules are configured at the object level.</t>
  </si>
  <si>
    <t>Validation rules per object type</t>
  </si>
  <si>
    <t>Object type validation rules are configured within the object type.</t>
  </si>
  <si>
    <t>Object Type</t>
  </si>
  <si>
    <t>Object types per object</t>
  </si>
  <si>
    <t>This does not include standard object types.</t>
  </si>
  <si>
    <t>Object Fields</t>
  </si>
  <si>
    <t>Fields per object</t>
  </si>
  <si>
    <t>800</t>
  </si>
  <si>
    <t>This does not include standard or system fields.</t>
  </si>
  <si>
    <t>Formula fields per object</t>
  </si>
  <si>
    <t>This is for the whole object, not by object types.</t>
  </si>
  <si>
    <t>Long Text / Rich Text fields per object type</t>
  </si>
  <si>
    <t>This limit applies to the entire object (inclusive of all object types, if applicable).</t>
  </si>
  <si>
    <t>Fields per object configured as 'unique'</t>
  </si>
  <si>
    <t>This pertains to the "Values must be unique" field attribute.</t>
  </si>
  <si>
    <t>Length of unique fields</t>
  </si>
  <si>
    <t>255</t>
  </si>
  <si>
    <t>Dynamic constraints per Object field</t>
  </si>
  <si>
    <t>This limit refers to the maximum number of dynamic constraints that can be configured (to constrain records in the referenced Object) per Object field</t>
  </si>
  <si>
    <t>Formula field depth</t>
  </si>
  <si>
    <t>Lookup Fields (Objects)</t>
  </si>
  <si>
    <t>Lookup field relationships per object</t>
  </si>
  <si>
    <t>This is the maximum number of unique relationships allowed per object that is used in a lookup field. Does not include standard or system relationships.</t>
  </si>
  <si>
    <t>Lookup fields per lookup relationship</t>
  </si>
  <si>
    <t>This limit refers to the maximum number of lookup fields that can be used on an object to collect additional data. Standard lookups do not count towards the limit.</t>
  </si>
  <si>
    <t>Object lookup relationships per object</t>
  </si>
  <si>
    <t>This is the maximum number of objects that can have lookup fields pointing to a specific (source) object. The number of lookup fields on each of those objects is not constrained by this limit.
This does not include standard or system relationships to the source object.</t>
  </si>
  <si>
    <t>Object Relationships</t>
  </si>
  <si>
    <t>Document reference fields</t>
  </si>
  <si>
    <t>This is the maximum number of document reference fields that can be configured across all objects in a Vault (it is not a per object limit).</t>
  </si>
  <si>
    <t>Outbound relationships per object</t>
  </si>
  <si>
    <t>Such as object reference fields. Does not include standard or system relationships.</t>
  </si>
  <si>
    <t>Inbound relationships per object</t>
  </si>
  <si>
    <t>This is the maximum number of object reference fields (across all objects) that can reference the same object.</t>
  </si>
  <si>
    <t>User reference fields</t>
  </si>
  <si>
    <t>80</t>
  </si>
  <si>
    <t>The maximum number of fields (across all objects) that can reference the user object.</t>
  </si>
  <si>
    <t>Parent-child object hierarchy depth</t>
  </si>
  <si>
    <t>This is the number of levels possible for the parent-child object relationship.</t>
  </si>
  <si>
    <t>Raw Objects</t>
  </si>
  <si>
    <t>Multi-value picklist fields per raw object</t>
  </si>
  <si>
    <t>Fields per object (Raw Storage)</t>
  </si>
  <si>
    <t>This does not include standard or system fields. This limit is different to the standard storage limit.</t>
  </si>
  <si>
    <t>Fields per object configured as 'unique' (Raw Storage)</t>
  </si>
  <si>
    <t>Formula Nesting Depth</t>
  </si>
  <si>
    <t>Nesting depth for formulas refers to how deeply formulas are nested within one another. A formula field that refers to another formula field has a "nesting depth" of 1, unless the second formula also refers to another formula. See below for a detailed example: 
[Nesting Depth: 0] formula_1__c = 1
[Nesting Depth: 1] formula_2__c = formula_1__c + 1
[Nesting Depth: 2] formula_3__c = formula_2__c + 1</t>
  </si>
  <si>
    <t>Attachment Fields per Object</t>
  </si>
  <si>
    <t>Admins can configure up to 15 custom attachment fields per object.</t>
  </si>
  <si>
    <t>Attachments</t>
  </si>
  <si>
    <t>Attachment Field File Size</t>
  </si>
  <si>
    <t>100 MB</t>
  </si>
  <si>
    <t>This limit applies regardless of file types.</t>
  </si>
  <si>
    <t>Attachment File Size (Video Only)</t>
  </si>
  <si>
    <t>2 GB</t>
  </si>
  <si>
    <t>This limit applies to video files only. For all other file types, refer to "Attachment File Size".</t>
  </si>
  <si>
    <t>Attachments per Record</t>
  </si>
  <si>
    <t>Users can attach up to 100 files per object record.</t>
  </si>
  <si>
    <t>Attachment File Size</t>
  </si>
  <si>
    <t>4 GB</t>
  </si>
  <si>
    <t>Vault applies a different limit for video files. This limit applies to all other file types.</t>
  </si>
  <si>
    <t>Process Monitor</t>
  </si>
  <si>
    <t>Process View Configuration</t>
  </si>
  <si>
    <t>Custom charts</t>
  </si>
  <si>
    <t>Selected metrics</t>
  </si>
  <si>
    <t>Runtime</t>
  </si>
  <si>
    <t>Execution timeout</t>
  </si>
  <si>
    <t>30 Minutes</t>
  </si>
  <si>
    <t>Reducing the timeframe or adding filters can reduce runtime and avoid timeouts</t>
  </si>
  <si>
    <t>Timeframe window (years)</t>
  </si>
  <si>
    <t>There is no limit on the beginning of the timeframe, but the start and end dates can be no more than 2 years apart.</t>
  </si>
  <si>
    <t>Reporting &amp; Dashboards</t>
  </si>
  <si>
    <t>Reports</t>
  </si>
  <si>
    <t>Formula fields per report</t>
  </si>
  <si>
    <t>Conditional fields per report</t>
  </si>
  <si>
    <t>Advanced Logic formula length</t>
  </si>
  <si>
    <t>300 Characters</t>
  </si>
  <si>
    <t>There is no limit to the number of filters you can configure on a report, but if you enable Advanced Logic, the formula can only be 300 characters long.</t>
  </si>
  <si>
    <t>Grouping levels per report</t>
  </si>
  <si>
    <t>Flash Reports</t>
  </si>
  <si>
    <t>Flash reports per Vault</t>
  </si>
  <si>
    <t>400</t>
  </si>
  <si>
    <t>This limit is applied at the Vault level (it is not a per-user limit).</t>
  </si>
  <si>
    <t>Multi-Pass Reports</t>
  </si>
  <si>
    <t>Formula fields per multi-pass report</t>
  </si>
  <si>
    <t>Report views per multi-pass report</t>
  </si>
  <si>
    <t>The number of reports you can merge together into a multi-pass report.</t>
  </si>
  <si>
    <t>Union All Reports</t>
  </si>
  <si>
    <t>Objects per union-all report</t>
  </si>
  <si>
    <t>Dashboards</t>
  </si>
  <si>
    <t>Components per Dashboard</t>
  </si>
  <si>
    <t>Each chart and table count towards one component.</t>
  </si>
  <si>
    <t>Search</t>
  </si>
  <si>
    <t>Saved Views</t>
  </si>
  <si>
    <t>Saved views per user</t>
  </si>
  <si>
    <t>This is across all tabs.</t>
  </si>
  <si>
    <t>Saved views per View Administrator user</t>
  </si>
  <si>
    <t>100000</t>
  </si>
  <si>
    <t>This is across all tabs, for users with the View Administrator permission.</t>
  </si>
  <si>
    <t>Mandatory saved views per tab</t>
  </si>
  <si>
    <t>The number of saved views that a view administrator can make non-removable from a user's sidebar, per tab.</t>
  </si>
  <si>
    <t>Users per shared saved view</t>
  </si>
  <si>
    <t>Document Tags</t>
  </si>
  <si>
    <t>Automatically applied document tags</t>
  </si>
  <si>
    <t>The number of document tags per Vault that can be configured to automatically apply upon document upload.</t>
  </si>
  <si>
    <t>Phrases per document tag</t>
  </si>
  <si>
    <t>Search Collections</t>
  </si>
  <si>
    <t>Objects per search collection</t>
  </si>
  <si>
    <t>Searchable Object Fields</t>
  </si>
  <si>
    <t>Searchable object fields per Vault</t>
  </si>
  <si>
    <t>Searchable object fields per object</t>
  </si>
  <si>
    <t>Synonyms</t>
  </si>
  <si>
    <t>Synonyms per Vault</t>
  </si>
  <si>
    <t>3000</t>
  </si>
  <si>
    <t>UI Platform</t>
  </si>
  <si>
    <t>Tabs</t>
  </si>
  <si>
    <t>Tabs per Vault</t>
  </si>
  <si>
    <t>60</t>
  </si>
  <si>
    <t>This does not include standard tabs.</t>
  </si>
  <si>
    <t>Tabs per tab menu</t>
  </si>
  <si>
    <t>Filters per tab</t>
  </si>
  <si>
    <t>Tab collections per Vault</t>
  </si>
  <si>
    <t>Vault Developer</t>
  </si>
  <si>
    <t>Vault Java SDK</t>
  </si>
  <si>
    <t>Elapsed time per SDK request</t>
  </si>
  <si>
    <t>The maximum amount of seconds SDK Code can run. After reaching the limit, the code will timeout, and the operation will be aborted.</t>
  </si>
  <si>
    <t>In-use memory per top-level SDK entry point invocation</t>
  </si>
  <si>
    <t>Runtime limit. Maximum amount of memory that can be in-use for non-nested entry points. User-Defined Services can be used to help free memory. After reaching the limit, the operation will be aborted.</t>
  </si>
  <si>
    <t>Gross memory per SDK request</t>
  </si>
  <si>
    <t>400 MB</t>
  </si>
  <si>
    <t>Runtime Limit. Maximum amount of memory that can be consumed during the entire SDK request. After reaching the limit, the operation will be aborted.</t>
  </si>
  <si>
    <t>CPU time per SDK request</t>
  </si>
  <si>
    <t>10 Seconds</t>
  </si>
  <si>
    <t>Runtime Limit. After reaching the limit, the operation will be aborted.</t>
  </si>
  <si>
    <t>SDK Request Context memory per SDK request</t>
  </si>
  <si>
    <t>5 MB</t>
  </si>
  <si>
    <t>Runtime limit. Request Context provides shared storage across entry-points during a single SDK request. After reaching the limit, the operation will be aborted.</t>
  </si>
  <si>
    <t>Nested triggers per SDK request</t>
  </si>
  <si>
    <t>Runtime Limit. This is the maximum number of chained SDK triggers that are allowed before the process shuts down.</t>
  </si>
  <si>
    <t>Triggers per object event</t>
  </si>
  <si>
    <t>Configuration Limit. Object events include insert, update, and delete. This limit describes the maximum number of custom triggers that can be deployed per object, for each of the event types.</t>
  </si>
  <si>
    <t>Custom code class files per Vault</t>
  </si>
  <si>
    <t>Configuration Limit</t>
  </si>
  <si>
    <t>Items in Java collections, lists, set, and maps</t>
  </si>
  <si>
    <t>10000</t>
  </si>
  <si>
    <t>Runtime Limit. After the limit the code will timeout, and the operation will be aborted.</t>
  </si>
  <si>
    <t>Number of records per trigger invocation</t>
  </si>
  <si>
    <t>All triggers will include a maximum of 500 records per trigger invocation</t>
  </si>
  <si>
    <t>Vault Query Language (VQL)</t>
  </si>
  <si>
    <t>Query string length - POST method</t>
  </si>
  <si>
    <t>50000 Characters</t>
  </si>
  <si>
    <t>The maximum length of the query to be submitted when using it as the body of an API Call with the POST method.</t>
  </si>
  <si>
    <t>Query string length - GET method</t>
  </si>
  <si>
    <t>6000 Characters</t>
  </si>
  <si>
    <t>The maximum length of the query to be submitted when using it as a URL parameter with the GET method.</t>
  </si>
  <si>
    <t>Concurrent queries / query page requests per user per Vault</t>
  </si>
  <si>
    <t>Vault restricts the number of concurrent queries and query page requests each user can make per vault.</t>
  </si>
  <si>
    <t>Query request timeout</t>
  </si>
  <si>
    <t>Queries that fail due to timeout cannot be retired for 24 hours</t>
  </si>
  <si>
    <t>Custom Pages</t>
  </si>
  <si>
    <t>200</t>
  </si>
  <si>
    <t>Total number of custom pages allowed per Vault.</t>
  </si>
  <si>
    <t>Total size of client code</t>
  </si>
  <si>
    <t>50 MB</t>
  </si>
  <si>
    <t>Custom pages per Vault</t>
  </si>
  <si>
    <t>Vault Management</t>
  </si>
  <si>
    <t>Sandboxes &amp; Snapshots</t>
  </si>
  <si>
    <t>Small size sandboxes per Vault</t>
  </si>
  <si>
    <t>4</t>
  </si>
  <si>
    <t>Additional Sandboxes can be purchased.</t>
  </si>
  <si>
    <t>Medium size sandboxes per Vault</t>
  </si>
  <si>
    <t>Full size sandboxes per Vaults</t>
  </si>
  <si>
    <t>1</t>
  </si>
  <si>
    <t>Snapshots per sandbox vault</t>
  </si>
  <si>
    <t>Sandbox depth</t>
  </si>
  <si>
    <t>Sandbox vaults can be granted a sandbox allowance of their own, allowing you to create sandboxes from sandboxes. This limit refers to the acceptable number of nested levels.</t>
  </si>
  <si>
    <t>Vault Migration Packages (VPK)</t>
  </si>
  <si>
    <t>Components per VPK outbound package</t>
  </si>
  <si>
    <t>Objects per VPK outbound package</t>
  </si>
  <si>
    <t>The total number of objects that can be selected across all Datasets in a VPK outbound package.</t>
  </si>
  <si>
    <t>Objects per Dataset</t>
  </si>
  <si>
    <t>The total number of objects that can be selected per dataset included in a VPK outbound package.</t>
  </si>
  <si>
    <t>Scheduled Data Exports</t>
  </si>
  <si>
    <t>Objects that can be included in export</t>
  </si>
  <si>
    <t>Runtime Limit. Any existing Vaults that have used or configured Scheduled Data Exports before this release will not have this limit.</t>
  </si>
  <si>
    <t>Vault Mobile</t>
  </si>
  <si>
    <t>Create document</t>
  </si>
  <si>
    <t>Document upload sharing actions</t>
  </si>
  <si>
    <t>This limit pertains to the number of sharing actions that can be configured to execute when uploading a new document using the Vault Mobile iOS or Android application.</t>
  </si>
  <si>
    <t>For example, if the root domain is vern.com, you can create:
1) vern.com
2) alpha.vern.com
3) bravo.vern.com
4) charlie.vern.com
5) delta.vern.com</t>
  </si>
  <si>
    <t>The following items do not count towards the limit:
- manually matched documents,
- documents already locked to the EDL,
- or excluded documents</t>
  </si>
  <si>
    <t>From an EDL Item, users can use the 'Create Placeholder' action to create a document placeholder for an EDL item. The created document placeholder automatically has its fields pre-populated so that it will automatically match the EDL item.
This action can also be done in bulk from multiple selected EDL items. The limit here pertains to the maximum number of document placeholders Vault can create at once.</t>
  </si>
  <si>
    <t>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</si>
</sst>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theme="0"/>
      <name val="Aptos Narrow"/>
      <family val="2"/>
      <scheme val="minor"/>
    </font>
    <font>
      <sz val="11"/>
      <color theme="1"/>
      <name val="Aptos Narrow"/>
      <family val="2"/>
      <scheme val="minor"/>
    </font>
    <font>
      <u/>
      <sz val="11"/>
      <color indexed="12"/>
      <name val="Aptos Narrow"/>
    </font>
    <font>
      <u/>
      <sz val="11"/>
      <color theme="10"/>
      <name val="Aptos Narrow"/>
      <family val="2"/>
      <scheme val="minor"/>
    </font>
  </fonts>
  <fills count="4">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s>
  <borders count="7">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5" xfId="0" applyFont="1" applyFill="1" applyBorder="1" applyAlignment="1">
      <alignment vertical="top"/>
    </xf>
    <xf numFmtId="0" fontId="2" fillId="2" borderId="5" xfId="0" applyFont="1" applyFill="1" applyBorder="1" applyAlignment="1">
      <alignment horizontal="center"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xf>
    <xf numFmtId="0" fontId="4" fillId="3" borderId="3" xfId="0" applyFont="1" applyFill="1" applyBorder="1" applyAlignment="1">
      <alignment horizontal="left" vertical="top"/>
    </xf>
    <xf numFmtId="0" fontId="1" fillId="3" borderId="2" xfId="0" applyFont="1" applyFill="1" applyBorder="1" applyAlignment="1">
      <alignment horizontal="left" vertical="top" wrapText="1"/>
    </xf>
    <xf numFmtId="0" fontId="5" fillId="3" borderId="3" xfId="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tform.veevavault.help/en/gr/776272/" TargetMode="External"/><Relationship Id="rId3" Type="http://schemas.openxmlformats.org/officeDocument/2006/relationships/hyperlink" Target="https://platform.veevavault.help/en/gr/776272/" TargetMode="External"/><Relationship Id="rId7" Type="http://schemas.openxmlformats.org/officeDocument/2006/relationships/hyperlink" Target="https://platform.veevavault.help/en/gr/776272/" TargetMode="External"/><Relationship Id="rId2" Type="http://schemas.openxmlformats.org/officeDocument/2006/relationships/hyperlink" Target="https://platform.veevavault.help/en/gr/776272/" TargetMode="External"/><Relationship Id="rId1" Type="http://schemas.openxmlformats.org/officeDocument/2006/relationships/hyperlink" Target="https://platform.veevavault.help/en/gr/776272/" TargetMode="External"/><Relationship Id="rId6" Type="http://schemas.openxmlformats.org/officeDocument/2006/relationships/hyperlink" Target="https://platform.veevavault.help/en/gr/776272/" TargetMode="External"/><Relationship Id="rId5" Type="http://schemas.openxmlformats.org/officeDocument/2006/relationships/hyperlink" Target="https://platform.veevavault.help/en/gr/776272/" TargetMode="External"/><Relationship Id="rId4" Type="http://schemas.openxmlformats.org/officeDocument/2006/relationships/hyperlink" Target="https://platform.veevavault.help/en/gr/7762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3"/>
  <sheetViews>
    <sheetView tabSelected="1" topLeftCell="A99" workbookViewId="0">
      <selection activeCell="H109" sqref="H109"/>
    </sheetView>
  </sheetViews>
  <sheetFormatPr baseColWidth="10" defaultColWidth="8.83203125" defaultRowHeight="15" x14ac:dyDescent="0.2"/>
  <cols>
    <col min="1" max="2" width="25" style="3" customWidth="1"/>
    <col min="3" max="3" width="33.33203125" style="3" customWidth="1"/>
    <col min="4" max="4" width="16.6640625" style="3" customWidth="1"/>
    <col min="5" max="5" width="41.6640625" style="1" customWidth="1"/>
    <col min="6" max="6" width="12.5" style="2" customWidth="1"/>
    <col min="7" max="7" width="50" style="4" customWidth="1"/>
    <col min="8" max="8" width="25" style="3" customWidth="1"/>
    <col min="9" max="9" width="16" style="1" customWidth="1"/>
    <col min="10" max="16384" width="8.83203125" style="1"/>
  </cols>
  <sheetData>
    <row r="1" spans="1:8" ht="16" x14ac:dyDescent="0.2">
      <c r="A1" s="5" t="s">
        <v>0</v>
      </c>
      <c r="B1" s="6" t="s">
        <v>1</v>
      </c>
      <c r="C1" s="6" t="s">
        <v>2</v>
      </c>
      <c r="D1" s="6" t="s">
        <v>3</v>
      </c>
      <c r="E1" s="7" t="s">
        <v>4</v>
      </c>
      <c r="F1" s="8" t="s">
        <v>5</v>
      </c>
      <c r="G1" s="9" t="s">
        <v>6</v>
      </c>
      <c r="H1" s="10" t="s">
        <v>7</v>
      </c>
    </row>
    <row r="2" spans="1:8" ht="16" x14ac:dyDescent="0.2">
      <c r="A2" s="11" t="s">
        <v>8</v>
      </c>
      <c r="B2" s="12" t="s">
        <v>9</v>
      </c>
      <c r="C2" s="12" t="s">
        <v>10</v>
      </c>
      <c r="D2" s="12" t="s">
        <v>11</v>
      </c>
      <c r="E2" s="12" t="s">
        <v>12</v>
      </c>
      <c r="F2" s="13" t="s">
        <v>13</v>
      </c>
      <c r="G2" s="14" t="s">
        <v>14</v>
      </c>
      <c r="H2" s="16" t="str">
        <f t="shared" ref="H2:H7" si="0">HYPERLINK("https://platform.veevavault.help/en/gr/776272/#dac", "Link")</f>
        <v>Link</v>
      </c>
    </row>
    <row r="3" spans="1:8" ht="16" x14ac:dyDescent="0.2">
      <c r="A3" s="11" t="s">
        <v>8</v>
      </c>
      <c r="B3" s="12" t="s">
        <v>9</v>
      </c>
      <c r="C3" s="12" t="s">
        <v>10</v>
      </c>
      <c r="D3" s="12" t="s">
        <v>11</v>
      </c>
      <c r="E3" s="12" t="s">
        <v>15</v>
      </c>
      <c r="F3" s="13" t="s">
        <v>16</v>
      </c>
      <c r="G3" s="14" t="s">
        <v>17</v>
      </c>
      <c r="H3" s="16" t="str">
        <f t="shared" si="0"/>
        <v>Link</v>
      </c>
    </row>
    <row r="4" spans="1:8" ht="16" x14ac:dyDescent="0.2">
      <c r="A4" s="11" t="s">
        <v>8</v>
      </c>
      <c r="B4" s="12" t="s">
        <v>9</v>
      </c>
      <c r="C4" s="12" t="s">
        <v>10</v>
      </c>
      <c r="D4" s="12" t="s">
        <v>11</v>
      </c>
      <c r="E4" s="12" t="s">
        <v>18</v>
      </c>
      <c r="F4" s="13" t="s">
        <v>19</v>
      </c>
      <c r="G4" s="14" t="s">
        <v>17</v>
      </c>
      <c r="H4" s="16" t="str">
        <f t="shared" si="0"/>
        <v>Link</v>
      </c>
    </row>
    <row r="5" spans="1:8" ht="16" x14ac:dyDescent="0.2">
      <c r="A5" s="11" t="s">
        <v>8</v>
      </c>
      <c r="B5" s="12" t="s">
        <v>9</v>
      </c>
      <c r="C5" s="12" t="s">
        <v>10</v>
      </c>
      <c r="D5" s="12" t="s">
        <v>11</v>
      </c>
      <c r="E5" s="12" t="s">
        <v>20</v>
      </c>
      <c r="F5" s="13" t="s">
        <v>19</v>
      </c>
      <c r="G5" s="14" t="s">
        <v>17</v>
      </c>
      <c r="H5" s="16" t="str">
        <f t="shared" si="0"/>
        <v>Link</v>
      </c>
    </row>
    <row r="6" spans="1:8" ht="16" x14ac:dyDescent="0.2">
      <c r="A6" s="11" t="s">
        <v>8</v>
      </c>
      <c r="B6" s="12" t="s">
        <v>9</v>
      </c>
      <c r="C6" s="12" t="s">
        <v>10</v>
      </c>
      <c r="D6" s="12" t="s">
        <v>11</v>
      </c>
      <c r="E6" s="12" t="s">
        <v>21</v>
      </c>
      <c r="F6" s="13" t="s">
        <v>22</v>
      </c>
      <c r="G6" s="14" t="s">
        <v>17</v>
      </c>
      <c r="H6" s="16" t="str">
        <f t="shared" si="0"/>
        <v>Link</v>
      </c>
    </row>
    <row r="7" spans="1:8" ht="32" x14ac:dyDescent="0.2">
      <c r="A7" s="11" t="s">
        <v>8</v>
      </c>
      <c r="B7" s="12" t="s">
        <v>9</v>
      </c>
      <c r="C7" s="12" t="s">
        <v>10</v>
      </c>
      <c r="D7" s="12" t="s">
        <v>11</v>
      </c>
      <c r="E7" s="12" t="s">
        <v>23</v>
      </c>
      <c r="F7" s="13" t="s">
        <v>22</v>
      </c>
      <c r="G7" s="14" t="s">
        <v>24</v>
      </c>
      <c r="H7" s="16" t="str">
        <f t="shared" si="0"/>
        <v>Link</v>
      </c>
    </row>
    <row r="8" spans="1:8" ht="16" x14ac:dyDescent="0.2">
      <c r="A8" s="11" t="s">
        <v>8</v>
      </c>
      <c r="B8" s="12" t="s">
        <v>9</v>
      </c>
      <c r="C8" s="12" t="s">
        <v>25</v>
      </c>
      <c r="D8" s="12" t="s">
        <v>11</v>
      </c>
      <c r="E8" s="12" t="s">
        <v>26</v>
      </c>
      <c r="F8" s="13" t="s">
        <v>27</v>
      </c>
      <c r="G8" s="14" t="s">
        <v>17</v>
      </c>
      <c r="H8" s="16" t="str">
        <f>HYPERLINK("https://platform.veevavault.help/en/gr/776272/#permissions", "Link")</f>
        <v>Link</v>
      </c>
    </row>
    <row r="9" spans="1:8" ht="16" x14ac:dyDescent="0.2">
      <c r="A9" s="11" t="s">
        <v>8</v>
      </c>
      <c r="B9" s="12" t="s">
        <v>9</v>
      </c>
      <c r="C9" s="12" t="s">
        <v>25</v>
      </c>
      <c r="D9" s="12" t="s">
        <v>11</v>
      </c>
      <c r="E9" s="12" t="s">
        <v>28</v>
      </c>
      <c r="F9" s="13" t="s">
        <v>22</v>
      </c>
      <c r="G9" s="14" t="s">
        <v>17</v>
      </c>
      <c r="H9" s="16" t="str">
        <f>HYPERLINK("https://platform.veevavault.help/en/gr/776272/#permissions", "Link")</f>
        <v>Link</v>
      </c>
    </row>
    <row r="10" spans="1:8" ht="16" x14ac:dyDescent="0.2">
      <c r="A10" s="11" t="s">
        <v>8</v>
      </c>
      <c r="B10" s="12" t="s">
        <v>9</v>
      </c>
      <c r="C10" s="12" t="s">
        <v>25</v>
      </c>
      <c r="D10" s="12" t="s">
        <v>11</v>
      </c>
      <c r="E10" s="12" t="s">
        <v>29</v>
      </c>
      <c r="F10" s="13" t="s">
        <v>22</v>
      </c>
      <c r="G10" s="14" t="s">
        <v>17</v>
      </c>
      <c r="H10" s="16" t="str">
        <f>HYPERLINK("https://platform.veevavault.help/en/gr/776272/#permissions", "Link")</f>
        <v>Link</v>
      </c>
    </row>
    <row r="11" spans="1:8" ht="16" x14ac:dyDescent="0.2">
      <c r="A11" s="11" t="s">
        <v>8</v>
      </c>
      <c r="B11" s="12" t="s">
        <v>9</v>
      </c>
      <c r="C11" s="12" t="s">
        <v>30</v>
      </c>
      <c r="D11" s="12" t="s">
        <v>11</v>
      </c>
      <c r="E11" s="12" t="s">
        <v>31</v>
      </c>
      <c r="F11" s="13" t="s">
        <v>32</v>
      </c>
      <c r="G11" s="14" t="s">
        <v>17</v>
      </c>
      <c r="H11" s="16" t="str">
        <f>HYPERLINK("https://platform.veevavault.help/en/gr/776272/#user-role-assignment", "Link")</f>
        <v>Link</v>
      </c>
    </row>
    <row r="12" spans="1:8" ht="16" x14ac:dyDescent="0.2">
      <c r="A12" s="11" t="s">
        <v>8</v>
      </c>
      <c r="B12" s="12" t="s">
        <v>9</v>
      </c>
      <c r="C12" s="12" t="s">
        <v>10</v>
      </c>
      <c r="D12" s="12" t="s">
        <v>11</v>
      </c>
      <c r="E12" s="12" t="s">
        <v>33</v>
      </c>
      <c r="F12" s="13" t="s">
        <v>34</v>
      </c>
      <c r="G12" s="14" t="s">
        <v>35</v>
      </c>
      <c r="H12" s="16" t="str">
        <f>HYPERLINK("https://platform.veevavault.help/en/gr/776272/#dac", "Link")</f>
        <v>Link</v>
      </c>
    </row>
    <row r="13" spans="1:8" ht="16" x14ac:dyDescent="0.2">
      <c r="A13" s="11" t="s">
        <v>8</v>
      </c>
      <c r="B13" s="12" t="s">
        <v>9</v>
      </c>
      <c r="C13" s="12" t="s">
        <v>10</v>
      </c>
      <c r="D13" s="12" t="s">
        <v>11</v>
      </c>
      <c r="E13" s="12" t="s">
        <v>36</v>
      </c>
      <c r="F13" s="13" t="s">
        <v>34</v>
      </c>
      <c r="G13" s="14" t="s">
        <v>35</v>
      </c>
      <c r="H13" s="16" t="str">
        <f>HYPERLINK("https://platform.veevavault.help/en/gr/776272/#dac", "Link")</f>
        <v>Link</v>
      </c>
    </row>
    <row r="14" spans="1:8" ht="16" x14ac:dyDescent="0.2">
      <c r="A14" s="11" t="s">
        <v>8</v>
      </c>
      <c r="B14" s="12" t="s">
        <v>37</v>
      </c>
      <c r="C14" s="12" t="s">
        <v>38</v>
      </c>
      <c r="D14" s="12" t="s">
        <v>39</v>
      </c>
      <c r="E14" s="12" t="s">
        <v>40</v>
      </c>
      <c r="F14" s="13" t="s">
        <v>41</v>
      </c>
      <c r="G14" s="14" t="s">
        <v>17</v>
      </c>
      <c r="H14" s="16" t="str">
        <f>HYPERLINK("https://platform.veevavault.help/en/gr/776272/#checklist-designs", "Link")</f>
        <v>Link</v>
      </c>
    </row>
    <row r="15" spans="1:8" ht="16" x14ac:dyDescent="0.2">
      <c r="A15" s="11" t="s">
        <v>8</v>
      </c>
      <c r="B15" s="12" t="s">
        <v>37</v>
      </c>
      <c r="C15" s="12" t="s">
        <v>38</v>
      </c>
      <c r="D15" s="12" t="s">
        <v>39</v>
      </c>
      <c r="E15" s="12" t="s">
        <v>42</v>
      </c>
      <c r="F15" s="13" t="s">
        <v>32</v>
      </c>
      <c r="G15" s="14" t="s">
        <v>17</v>
      </c>
      <c r="H15" s="16" t="str">
        <f>HYPERLINK("https://platform.veevavault.help/en/gr/776272/#checklist-designs", "Link")</f>
        <v>Link</v>
      </c>
    </row>
    <row r="16" spans="1:8" ht="16" x14ac:dyDescent="0.2">
      <c r="A16" s="11" t="s">
        <v>8</v>
      </c>
      <c r="B16" s="12" t="s">
        <v>37</v>
      </c>
      <c r="C16" s="12" t="s">
        <v>38</v>
      </c>
      <c r="D16" s="12" t="s">
        <v>39</v>
      </c>
      <c r="E16" s="12" t="s">
        <v>43</v>
      </c>
      <c r="F16" s="13" t="s">
        <v>41</v>
      </c>
      <c r="G16" s="14" t="s">
        <v>17</v>
      </c>
      <c r="H16" s="16" t="str">
        <f>HYPERLINK("https://platform.veevavault.help/en/gr/776272/#checklist-designs", "Link")</f>
        <v>Link</v>
      </c>
    </row>
    <row r="17" spans="1:8" ht="16" x14ac:dyDescent="0.2">
      <c r="A17" s="11" t="s">
        <v>8</v>
      </c>
      <c r="B17" s="12" t="s">
        <v>37</v>
      </c>
      <c r="C17" s="12" t="s">
        <v>38</v>
      </c>
      <c r="D17" s="12" t="s">
        <v>39</v>
      </c>
      <c r="E17" s="12" t="s">
        <v>44</v>
      </c>
      <c r="F17" s="13" t="s">
        <v>16</v>
      </c>
      <c r="G17" s="14" t="s">
        <v>17</v>
      </c>
      <c r="H17" s="16" t="str">
        <f>HYPERLINK("https://platform.veevavault.help/en/gr/776272/#checklist-designs", "Link")</f>
        <v>Link</v>
      </c>
    </row>
    <row r="18" spans="1:8" ht="16" x14ac:dyDescent="0.2">
      <c r="A18" s="11" t="s">
        <v>8</v>
      </c>
      <c r="B18" s="12" t="s">
        <v>37</v>
      </c>
      <c r="C18" s="12" t="s">
        <v>38</v>
      </c>
      <c r="D18" s="12" t="s">
        <v>39</v>
      </c>
      <c r="E18" s="12" t="s">
        <v>45</v>
      </c>
      <c r="F18" s="13" t="s">
        <v>13</v>
      </c>
      <c r="G18" s="14" t="s">
        <v>17</v>
      </c>
      <c r="H18" s="16" t="str">
        <f>HYPERLINK("https://platform.veevavault.help/en/gr/776272/#checklist-designs", "Link")</f>
        <v>Link</v>
      </c>
    </row>
    <row r="19" spans="1:8" ht="16" x14ac:dyDescent="0.2">
      <c r="A19" s="11" t="s">
        <v>8</v>
      </c>
      <c r="B19" s="12" t="s">
        <v>37</v>
      </c>
      <c r="C19" s="12" t="s">
        <v>46</v>
      </c>
      <c r="D19" s="12" t="s">
        <v>11</v>
      </c>
      <c r="E19" s="12" t="s">
        <v>47</v>
      </c>
      <c r="F19" s="13" t="s">
        <v>48</v>
      </c>
      <c r="G19" s="14" t="s">
        <v>17</v>
      </c>
      <c r="H19" s="16" t="str">
        <f>HYPERLINK("https://platform.veevavault.help/en/gr/776272/#email-to-vault", "Link")</f>
        <v>Link</v>
      </c>
    </row>
    <row r="20" spans="1:8" ht="16" x14ac:dyDescent="0.2">
      <c r="A20" s="11" t="s">
        <v>8</v>
      </c>
      <c r="B20" s="12" t="s">
        <v>37</v>
      </c>
      <c r="C20" s="12" t="s">
        <v>46</v>
      </c>
      <c r="D20" s="12" t="s">
        <v>11</v>
      </c>
      <c r="E20" s="12" t="s">
        <v>49</v>
      </c>
      <c r="F20" s="13" t="s">
        <v>50</v>
      </c>
      <c r="G20" s="14" t="s">
        <v>17</v>
      </c>
      <c r="H20" s="16" t="str">
        <f>HYPERLINK("https://platform.veevavault.help/en/gr/776272/#email-to-vault", "Link")</f>
        <v>Link</v>
      </c>
    </row>
    <row r="21" spans="1:8" ht="16" x14ac:dyDescent="0.2">
      <c r="A21" s="11" t="s">
        <v>8</v>
      </c>
      <c r="B21" s="12" t="s">
        <v>37</v>
      </c>
      <c r="C21" s="12" t="s">
        <v>51</v>
      </c>
      <c r="D21" s="12" t="s">
        <v>11</v>
      </c>
      <c r="E21" s="12" t="s">
        <v>52</v>
      </c>
      <c r="F21" s="13" t="s">
        <v>53</v>
      </c>
      <c r="G21" s="14" t="s">
        <v>17</v>
      </c>
      <c r="H21" s="16" t="str">
        <f>HYPERLINK("https://platform.veevavault.help/en/gr/776272/#outbound-email-domains", "Link")</f>
        <v>Link</v>
      </c>
    </row>
    <row r="22" spans="1:8" ht="16" x14ac:dyDescent="0.2">
      <c r="A22" s="11" t="s">
        <v>8</v>
      </c>
      <c r="B22" s="12" t="s">
        <v>37</v>
      </c>
      <c r="C22" s="12" t="s">
        <v>51</v>
      </c>
      <c r="D22" s="12" t="s">
        <v>11</v>
      </c>
      <c r="E22" s="12" t="s">
        <v>54</v>
      </c>
      <c r="F22" s="13" t="s">
        <v>13</v>
      </c>
      <c r="G22" s="14" t="s">
        <v>17</v>
      </c>
      <c r="H22" s="16" t="str">
        <f>HYPERLINK("https://platform.veevavault.help/en/gr/776272/#outbound-email-domains", "Link")</f>
        <v>Link</v>
      </c>
    </row>
    <row r="23" spans="1:8" ht="96" x14ac:dyDescent="0.2">
      <c r="A23" s="11" t="s">
        <v>8</v>
      </c>
      <c r="B23" s="12" t="s">
        <v>37</v>
      </c>
      <c r="C23" s="12" t="s">
        <v>51</v>
      </c>
      <c r="D23" s="12" t="s">
        <v>11</v>
      </c>
      <c r="E23" s="12" t="s">
        <v>55</v>
      </c>
      <c r="F23" s="13" t="s">
        <v>13</v>
      </c>
      <c r="G23" s="17" t="s">
        <v>358</v>
      </c>
      <c r="H23" s="16" t="str">
        <f>HYPERLINK("https://platform.veevavault.help/en/gr/776272/#outbound-email-domains", "Link")</f>
        <v>Link</v>
      </c>
    </row>
    <row r="24" spans="1:8" ht="16" x14ac:dyDescent="0.2">
      <c r="A24" s="11" t="s">
        <v>8</v>
      </c>
      <c r="B24" s="12" t="s">
        <v>37</v>
      </c>
      <c r="C24" s="12" t="s">
        <v>56</v>
      </c>
      <c r="D24" s="12" t="s">
        <v>11</v>
      </c>
      <c r="E24" s="12" t="s">
        <v>57</v>
      </c>
      <c r="F24" s="13" t="s">
        <v>58</v>
      </c>
      <c r="G24" s="14" t="s">
        <v>17</v>
      </c>
      <c r="H24" s="15" t="s">
        <v>17</v>
      </c>
    </row>
    <row r="25" spans="1:8" ht="16" x14ac:dyDescent="0.2">
      <c r="A25" s="11" t="s">
        <v>8</v>
      </c>
      <c r="B25" s="12" t="s">
        <v>59</v>
      </c>
      <c r="C25" s="12" t="s">
        <v>60</v>
      </c>
      <c r="D25" s="12" t="s">
        <v>11</v>
      </c>
      <c r="E25" s="12" t="s">
        <v>61</v>
      </c>
      <c r="F25" s="13" t="s">
        <v>62</v>
      </c>
      <c r="G25" s="14" t="s">
        <v>63</v>
      </c>
      <c r="H25" s="16" t="str">
        <f>HYPERLINK("https://platform.veevavault.help/en/gr/776272/#document-templates", "Link")</f>
        <v>Link</v>
      </c>
    </row>
    <row r="26" spans="1:8" ht="16" x14ac:dyDescent="0.2">
      <c r="A26" s="11" t="s">
        <v>8</v>
      </c>
      <c r="B26" s="12" t="s">
        <v>59</v>
      </c>
      <c r="C26" s="12" t="s">
        <v>60</v>
      </c>
      <c r="D26" s="12" t="s">
        <v>11</v>
      </c>
      <c r="E26" s="12" t="s">
        <v>64</v>
      </c>
      <c r="F26" s="13" t="s">
        <v>22</v>
      </c>
      <c r="G26" s="14" t="s">
        <v>63</v>
      </c>
      <c r="H26" s="16" t="str">
        <f>HYPERLINK("https://platform.veevavault.help/en/gr/776272/#document-templates", "Link")</f>
        <v>Link</v>
      </c>
    </row>
    <row r="27" spans="1:8" ht="32" x14ac:dyDescent="0.2">
      <c r="A27" s="11" t="s">
        <v>8</v>
      </c>
      <c r="B27" s="12" t="s">
        <v>59</v>
      </c>
      <c r="C27" s="12" t="s">
        <v>60</v>
      </c>
      <c r="D27" s="12" t="s">
        <v>11</v>
      </c>
      <c r="E27" s="12" t="s">
        <v>65</v>
      </c>
      <c r="F27" s="13" t="s">
        <v>32</v>
      </c>
      <c r="G27" s="14" t="s">
        <v>66</v>
      </c>
      <c r="H27" s="16" t="str">
        <f>HYPERLINK("https://platform.veevavault.help/en/gr/776272/#document-templates", "Link")</f>
        <v>Link</v>
      </c>
    </row>
    <row r="28" spans="1:8" ht="32" x14ac:dyDescent="0.2">
      <c r="A28" s="11" t="s">
        <v>8</v>
      </c>
      <c r="B28" s="12" t="s">
        <v>59</v>
      </c>
      <c r="C28" s="12" t="s">
        <v>67</v>
      </c>
      <c r="D28" s="12" t="s">
        <v>11</v>
      </c>
      <c r="E28" s="12" t="s">
        <v>68</v>
      </c>
      <c r="F28" s="13" t="s">
        <v>13</v>
      </c>
      <c r="G28" s="14" t="s">
        <v>69</v>
      </c>
      <c r="H28" s="16" t="str">
        <f>HYPERLINK("https://platform.veevavault.help/en/gr/776272/#legal-hold", "Link")</f>
        <v>Link</v>
      </c>
    </row>
    <row r="29" spans="1:8" ht="32" x14ac:dyDescent="0.2">
      <c r="A29" s="11" t="s">
        <v>8</v>
      </c>
      <c r="B29" s="12" t="s">
        <v>59</v>
      </c>
      <c r="C29" s="12" t="s">
        <v>70</v>
      </c>
      <c r="D29" s="12" t="s">
        <v>11</v>
      </c>
      <c r="E29" s="12" t="s">
        <v>71</v>
      </c>
      <c r="F29" s="13" t="s">
        <v>72</v>
      </c>
      <c r="G29" s="14" t="s">
        <v>73</v>
      </c>
      <c r="H29" s="16" t="str">
        <f>HYPERLINK("https://platform.veevavault.help/en/gr/776272/#picklist", "Link")</f>
        <v>Link</v>
      </c>
    </row>
    <row r="30" spans="1:8" ht="16" x14ac:dyDescent="0.2">
      <c r="A30" s="11" t="s">
        <v>8</v>
      </c>
      <c r="B30" s="12" t="s">
        <v>59</v>
      </c>
      <c r="C30" s="12" t="s">
        <v>74</v>
      </c>
      <c r="D30" s="12" t="s">
        <v>11</v>
      </c>
      <c r="E30" s="12" t="s">
        <v>75</v>
      </c>
      <c r="F30" s="13" t="s">
        <v>76</v>
      </c>
      <c r="G30" s="14" t="s">
        <v>17</v>
      </c>
      <c r="H30" s="16" t="str">
        <f>HYPERLINK("https://platform.veevavault.help/en/gr/776272/#formatted-outputs", "Link")</f>
        <v>Link</v>
      </c>
    </row>
    <row r="31" spans="1:8" ht="48" x14ac:dyDescent="0.2">
      <c r="A31" s="11" t="s">
        <v>8</v>
      </c>
      <c r="B31" s="12" t="s">
        <v>59</v>
      </c>
      <c r="C31" s="12" t="s">
        <v>74</v>
      </c>
      <c r="D31" s="12" t="s">
        <v>11</v>
      </c>
      <c r="E31" s="12" t="s">
        <v>77</v>
      </c>
      <c r="F31" s="13" t="s">
        <v>13</v>
      </c>
      <c r="G31" s="14" t="s">
        <v>78</v>
      </c>
      <c r="H31" s="16" t="str">
        <f>HYPERLINK("https://platform.veevavault.help/en/gr/776272/#formatted-outputs", "Link")</f>
        <v>Link</v>
      </c>
    </row>
    <row r="32" spans="1:8" ht="16" x14ac:dyDescent="0.2">
      <c r="A32" s="11" t="s">
        <v>8</v>
      </c>
      <c r="B32" s="12" t="s">
        <v>59</v>
      </c>
      <c r="C32" s="12" t="s">
        <v>79</v>
      </c>
      <c r="D32" s="12" t="s">
        <v>11</v>
      </c>
      <c r="E32" s="12" t="s">
        <v>80</v>
      </c>
      <c r="F32" s="13" t="s">
        <v>81</v>
      </c>
      <c r="G32" s="14" t="s">
        <v>17</v>
      </c>
      <c r="H32" s="16" t="str">
        <f>HYPERLINK("https://platform.veevavault.help/en/gr/776272/#rendition-profiles", "Link")</f>
        <v>Link</v>
      </c>
    </row>
    <row r="33" spans="1:8" ht="64" x14ac:dyDescent="0.2">
      <c r="A33" s="11" t="s">
        <v>8</v>
      </c>
      <c r="B33" s="12" t="s">
        <v>59</v>
      </c>
      <c r="C33" s="12" t="s">
        <v>82</v>
      </c>
      <c r="D33" s="12" t="s">
        <v>11</v>
      </c>
      <c r="E33" s="12" t="s">
        <v>83</v>
      </c>
      <c r="F33" s="13" t="s">
        <v>84</v>
      </c>
      <c r="G33" s="14" t="s">
        <v>359</v>
      </c>
      <c r="H33" s="16" t="str">
        <f>HYPERLINK("https://platform.veevavault.help/en/gr/776272/#edl", "Link")</f>
        <v>Link</v>
      </c>
    </row>
    <row r="34" spans="1:8" ht="128" x14ac:dyDescent="0.2">
      <c r="A34" s="11" t="s">
        <v>8</v>
      </c>
      <c r="B34" s="12" t="s">
        <v>59</v>
      </c>
      <c r="C34" s="12" t="s">
        <v>82</v>
      </c>
      <c r="D34" s="12" t="s">
        <v>11</v>
      </c>
      <c r="E34" s="12" t="s">
        <v>85</v>
      </c>
      <c r="F34" s="13" t="s">
        <v>84</v>
      </c>
      <c r="G34" s="17" t="s">
        <v>360</v>
      </c>
      <c r="H34" s="16" t="str">
        <f>HYPERLINK("https://platform.veevavault.help/en/gr/776272/#edl", "Link")</f>
        <v>Link</v>
      </c>
    </row>
    <row r="35" spans="1:8" ht="160" x14ac:dyDescent="0.2">
      <c r="A35" s="11" t="s">
        <v>8</v>
      </c>
      <c r="B35" s="12" t="s">
        <v>59</v>
      </c>
      <c r="C35" s="12" t="s">
        <v>82</v>
      </c>
      <c r="D35" s="12" t="s">
        <v>11</v>
      </c>
      <c r="E35" s="12" t="s">
        <v>86</v>
      </c>
      <c r="F35" s="13" t="s">
        <v>81</v>
      </c>
      <c r="G35" s="14" t="s">
        <v>87</v>
      </c>
      <c r="H35" s="16" t="str">
        <f>HYPERLINK("https://platform.veevavault.help/en/gr/776272/#edl", "Link")</f>
        <v>Link</v>
      </c>
    </row>
    <row r="36" spans="1:8" ht="32" x14ac:dyDescent="0.2">
      <c r="A36" s="11" t="s">
        <v>8</v>
      </c>
      <c r="B36" s="12" t="s">
        <v>59</v>
      </c>
      <c r="C36" s="12" t="s">
        <v>82</v>
      </c>
      <c r="D36" s="12" t="s">
        <v>11</v>
      </c>
      <c r="E36" s="12" t="s">
        <v>88</v>
      </c>
      <c r="F36" s="13" t="s">
        <v>41</v>
      </c>
      <c r="G36" s="14" t="s">
        <v>89</v>
      </c>
      <c r="H36" s="16" t="str">
        <f>HYPERLINK("https://platform.veevavault.help/en/gr/776272/#edl", "Link")</f>
        <v>Link</v>
      </c>
    </row>
    <row r="37" spans="1:8" ht="16" x14ac:dyDescent="0.2">
      <c r="A37" s="11" t="s">
        <v>8</v>
      </c>
      <c r="B37" s="12" t="s">
        <v>59</v>
      </c>
      <c r="C37" s="12" t="s">
        <v>90</v>
      </c>
      <c r="D37" s="12" t="s">
        <v>39</v>
      </c>
      <c r="E37" s="12" t="s">
        <v>91</v>
      </c>
      <c r="F37" s="13" t="s">
        <v>27</v>
      </c>
      <c r="G37" s="14" t="s">
        <v>17</v>
      </c>
      <c r="H37" s="16" t="str">
        <f>HYPERLINK("https://platform.veevavault.help/en/gr/776272/#cart", "Link")</f>
        <v>Link</v>
      </c>
    </row>
    <row r="38" spans="1:8" ht="16" x14ac:dyDescent="0.2">
      <c r="A38" s="11" t="s">
        <v>8</v>
      </c>
      <c r="B38" s="12" t="s">
        <v>59</v>
      </c>
      <c r="C38" s="12" t="s">
        <v>92</v>
      </c>
      <c r="D38" s="12" t="s">
        <v>11</v>
      </c>
      <c r="E38" s="12" t="s">
        <v>93</v>
      </c>
      <c r="F38" s="13" t="s">
        <v>81</v>
      </c>
      <c r="G38" s="14" t="s">
        <v>17</v>
      </c>
      <c r="H38" s="16" t="str">
        <f>HYPERLINK("https://platform.veevavault.help/en/gr/776272/#suggested-links", "Link")</f>
        <v>Link</v>
      </c>
    </row>
    <row r="39" spans="1:8" ht="16" x14ac:dyDescent="0.2">
      <c r="A39" s="11" t="s">
        <v>8</v>
      </c>
      <c r="B39" s="12" t="s">
        <v>94</v>
      </c>
      <c r="C39" s="12" t="s">
        <v>95</v>
      </c>
      <c r="D39" s="12" t="s">
        <v>96</v>
      </c>
      <c r="E39" s="12" t="s">
        <v>97</v>
      </c>
      <c r="F39" s="13" t="s">
        <v>98</v>
      </c>
      <c r="G39" s="14" t="s">
        <v>17</v>
      </c>
      <c r="H39" s="16" t="str">
        <f>HYPERLINK("https://platform.veevavault.help/en/gr/776272/#audit-export", "Link")</f>
        <v>Link</v>
      </c>
    </row>
    <row r="40" spans="1:8" ht="32" x14ac:dyDescent="0.2">
      <c r="A40" s="11" t="s">
        <v>8</v>
      </c>
      <c r="B40" s="12" t="s">
        <v>99</v>
      </c>
      <c r="C40" s="12" t="s">
        <v>100</v>
      </c>
      <c r="D40" s="12" t="s">
        <v>11</v>
      </c>
      <c r="E40" s="12" t="s">
        <v>101</v>
      </c>
      <c r="F40" s="13" t="s">
        <v>27</v>
      </c>
      <c r="G40" s="14" t="s">
        <v>102</v>
      </c>
      <c r="H40" s="16" t="str">
        <f>HYPERLINK("https://platform.veevavault.help/en/gr/776272/#document-lifecycles", "Link")</f>
        <v>Link</v>
      </c>
    </row>
    <row r="41" spans="1:8" ht="16" x14ac:dyDescent="0.2">
      <c r="A41" s="11" t="s">
        <v>8</v>
      </c>
      <c r="B41" s="12" t="s">
        <v>99</v>
      </c>
      <c r="C41" s="12" t="s">
        <v>100</v>
      </c>
      <c r="D41" s="12" t="s">
        <v>11</v>
      </c>
      <c r="E41" s="12" t="s">
        <v>103</v>
      </c>
      <c r="F41" s="13" t="s">
        <v>81</v>
      </c>
      <c r="G41" s="14" t="s">
        <v>17</v>
      </c>
      <c r="H41" s="16" t="str">
        <f>HYPERLINK("https://platform.veevavault.help/en/gr/776272/#document-lifecycles", "Link")</f>
        <v>Link</v>
      </c>
    </row>
    <row r="42" spans="1:8" ht="16" x14ac:dyDescent="0.2">
      <c r="A42" s="11" t="s">
        <v>8</v>
      </c>
      <c r="B42" s="12" t="s">
        <v>99</v>
      </c>
      <c r="C42" s="12" t="s">
        <v>104</v>
      </c>
      <c r="D42" s="12" t="s">
        <v>11</v>
      </c>
      <c r="E42" s="12" t="s">
        <v>105</v>
      </c>
      <c r="F42" s="13" t="s">
        <v>106</v>
      </c>
      <c r="G42" s="14" t="s">
        <v>17</v>
      </c>
      <c r="H42" s="16" t="str">
        <f>HYPERLINK("https://platform.veevavault.help/en/gr/776272/#document-lifecycle-entry-actions", "Link")</f>
        <v>Link</v>
      </c>
    </row>
    <row r="43" spans="1:8" ht="16" x14ac:dyDescent="0.2">
      <c r="A43" s="11" t="s">
        <v>8</v>
      </c>
      <c r="B43" s="12" t="s">
        <v>99</v>
      </c>
      <c r="C43" s="12" t="s">
        <v>104</v>
      </c>
      <c r="D43" s="12" t="s">
        <v>11</v>
      </c>
      <c r="E43" s="12" t="s">
        <v>107</v>
      </c>
      <c r="F43" s="13" t="s">
        <v>81</v>
      </c>
      <c r="G43" s="14" t="s">
        <v>17</v>
      </c>
      <c r="H43" s="16" t="str">
        <f>HYPERLINK("https://platform.veevavault.help/en/gr/776272/#document-lifecycle-entry-actions", "Link")</f>
        <v>Link</v>
      </c>
    </row>
    <row r="44" spans="1:8" ht="16" x14ac:dyDescent="0.2">
      <c r="A44" s="11" t="s">
        <v>8</v>
      </c>
      <c r="B44" s="12" t="s">
        <v>99</v>
      </c>
      <c r="C44" s="12" t="s">
        <v>104</v>
      </c>
      <c r="D44" s="12" t="s">
        <v>11</v>
      </c>
      <c r="E44" s="12" t="s">
        <v>108</v>
      </c>
      <c r="F44" s="13" t="s">
        <v>13</v>
      </c>
      <c r="G44" s="14" t="s">
        <v>17</v>
      </c>
      <c r="H44" s="16" t="str">
        <f>HYPERLINK("https://platform.veevavault.help/en/gr/776272/#document-lifecycle-entry-actions", "Link")</f>
        <v>Link</v>
      </c>
    </row>
    <row r="45" spans="1:8" ht="16" x14ac:dyDescent="0.2">
      <c r="A45" s="11" t="s">
        <v>8</v>
      </c>
      <c r="B45" s="12" t="s">
        <v>99</v>
      </c>
      <c r="C45" s="12" t="s">
        <v>109</v>
      </c>
      <c r="D45" s="12" t="s">
        <v>11</v>
      </c>
      <c r="E45" s="12" t="s">
        <v>110</v>
      </c>
      <c r="F45" s="13" t="s">
        <v>106</v>
      </c>
      <c r="G45" s="14" t="s">
        <v>17</v>
      </c>
      <c r="H45" s="16" t="str">
        <f>HYPERLINK("https://platform.veevavault.help/en/gr/776272/#document-lifecycle-entry-criteria", "Link")</f>
        <v>Link</v>
      </c>
    </row>
    <row r="46" spans="1:8" ht="16" x14ac:dyDescent="0.2">
      <c r="A46" s="11" t="s">
        <v>8</v>
      </c>
      <c r="B46" s="12" t="s">
        <v>99</v>
      </c>
      <c r="C46" s="12" t="s">
        <v>109</v>
      </c>
      <c r="D46" s="12" t="s">
        <v>11</v>
      </c>
      <c r="E46" s="12" t="s">
        <v>111</v>
      </c>
      <c r="F46" s="13" t="s">
        <v>81</v>
      </c>
      <c r="G46" s="14" t="s">
        <v>112</v>
      </c>
      <c r="H46" s="16" t="str">
        <f>HYPERLINK("https://platform.veevavault.help/en/gr/776272/#document-lifecycle-entry-criteria", "Link")</f>
        <v>Link</v>
      </c>
    </row>
    <row r="47" spans="1:8" ht="16" x14ac:dyDescent="0.2">
      <c r="A47" s="11" t="s">
        <v>8</v>
      </c>
      <c r="B47" s="12" t="s">
        <v>99</v>
      </c>
      <c r="C47" s="12" t="s">
        <v>109</v>
      </c>
      <c r="D47" s="12" t="s">
        <v>11</v>
      </c>
      <c r="E47" s="12" t="s">
        <v>113</v>
      </c>
      <c r="F47" s="13" t="s">
        <v>13</v>
      </c>
      <c r="G47" s="14" t="s">
        <v>17</v>
      </c>
      <c r="H47" s="16" t="str">
        <f>HYPERLINK("https://platform.veevavault.help/en/gr/776272/#document-lifecycle-entry-criteria", "Link")</f>
        <v>Link</v>
      </c>
    </row>
    <row r="48" spans="1:8" ht="16" x14ac:dyDescent="0.2">
      <c r="A48" s="11" t="s">
        <v>8</v>
      </c>
      <c r="B48" s="12" t="s">
        <v>99</v>
      </c>
      <c r="C48" s="12" t="s">
        <v>114</v>
      </c>
      <c r="D48" s="12" t="s">
        <v>11</v>
      </c>
      <c r="E48" s="12" t="s">
        <v>115</v>
      </c>
      <c r="F48" s="13" t="s">
        <v>32</v>
      </c>
      <c r="G48" s="14" t="s">
        <v>17</v>
      </c>
      <c r="H48" s="16" t="str">
        <f>HYPERLINK("https://platform.veevavault.help/en/gr/776272/#document-lifecycle-user-actions", "Link")</f>
        <v>Link</v>
      </c>
    </row>
    <row r="49" spans="1:8" ht="16" x14ac:dyDescent="0.2">
      <c r="A49" s="11" t="s">
        <v>8</v>
      </c>
      <c r="B49" s="12" t="s">
        <v>99</v>
      </c>
      <c r="C49" s="12" t="s">
        <v>114</v>
      </c>
      <c r="D49" s="12" t="s">
        <v>11</v>
      </c>
      <c r="E49" s="12" t="s">
        <v>116</v>
      </c>
      <c r="F49" s="13" t="s">
        <v>81</v>
      </c>
      <c r="G49" s="14" t="s">
        <v>17</v>
      </c>
      <c r="H49" s="16" t="str">
        <f>HYPERLINK("https://platform.veevavault.help/en/gr/776272/#document-lifecycle-user-actions", "Link")</f>
        <v>Link</v>
      </c>
    </row>
    <row r="50" spans="1:8" ht="16" x14ac:dyDescent="0.2">
      <c r="A50" s="11" t="s">
        <v>8</v>
      </c>
      <c r="B50" s="12" t="s">
        <v>99</v>
      </c>
      <c r="C50" s="12" t="s">
        <v>114</v>
      </c>
      <c r="D50" s="12" t="s">
        <v>11</v>
      </c>
      <c r="E50" s="12" t="s">
        <v>117</v>
      </c>
      <c r="F50" s="13" t="s">
        <v>13</v>
      </c>
      <c r="G50" s="14" t="s">
        <v>17</v>
      </c>
      <c r="H50" s="16" t="str">
        <f>HYPERLINK("https://platform.veevavault.help/en/gr/776272/#document-lifecycle-user-actions", "Link")</f>
        <v>Link</v>
      </c>
    </row>
    <row r="51" spans="1:8" ht="16" x14ac:dyDescent="0.2">
      <c r="A51" s="11" t="s">
        <v>8</v>
      </c>
      <c r="B51" s="12" t="s">
        <v>99</v>
      </c>
      <c r="C51" s="12" t="s">
        <v>118</v>
      </c>
      <c r="D51" s="12" t="s">
        <v>11</v>
      </c>
      <c r="E51" s="12" t="s">
        <v>119</v>
      </c>
      <c r="F51" s="13" t="s">
        <v>106</v>
      </c>
      <c r="G51" s="14" t="s">
        <v>17</v>
      </c>
      <c r="H51" s="16" t="str">
        <f>HYPERLINK("https://platform.veevavault.help/en/gr/776272/#legacy-document-workflows", "Link")</f>
        <v>Link</v>
      </c>
    </row>
    <row r="52" spans="1:8" ht="16" x14ac:dyDescent="0.2">
      <c r="A52" s="11" t="s">
        <v>8</v>
      </c>
      <c r="B52" s="12" t="s">
        <v>99</v>
      </c>
      <c r="C52" s="12" t="s">
        <v>118</v>
      </c>
      <c r="D52" s="12" t="s">
        <v>11</v>
      </c>
      <c r="E52" s="12" t="s">
        <v>120</v>
      </c>
      <c r="F52" s="13" t="s">
        <v>121</v>
      </c>
      <c r="G52" s="14" t="s">
        <v>17</v>
      </c>
      <c r="H52" s="16" t="str">
        <f>HYPERLINK("https://platform.veevavault.help/en/gr/776272/#legacy-document-workflows", "Link")</f>
        <v>Link</v>
      </c>
    </row>
    <row r="53" spans="1:8" ht="16" x14ac:dyDescent="0.2">
      <c r="A53" s="11" t="s">
        <v>8</v>
      </c>
      <c r="B53" s="12" t="s">
        <v>99</v>
      </c>
      <c r="C53" s="12" t="s">
        <v>122</v>
      </c>
      <c r="D53" s="12" t="s">
        <v>11</v>
      </c>
      <c r="E53" s="12" t="s">
        <v>123</v>
      </c>
      <c r="F53" s="13" t="s">
        <v>27</v>
      </c>
      <c r="G53" s="14" t="s">
        <v>17</v>
      </c>
      <c r="H53" s="16" t="str">
        <f>HYPERLINK("https://platform.veevavault.help/en/gr/776272/#object-lifecycles", "Link")</f>
        <v>Link</v>
      </c>
    </row>
    <row r="54" spans="1:8" ht="16" x14ac:dyDescent="0.2">
      <c r="A54" s="11" t="s">
        <v>8</v>
      </c>
      <c r="B54" s="12" t="s">
        <v>99</v>
      </c>
      <c r="C54" s="12" t="s">
        <v>124</v>
      </c>
      <c r="D54" s="12" t="s">
        <v>11</v>
      </c>
      <c r="E54" s="12" t="s">
        <v>125</v>
      </c>
      <c r="F54" s="13" t="s">
        <v>81</v>
      </c>
      <c r="G54" s="14" t="s">
        <v>17</v>
      </c>
      <c r="H54" s="16" t="str">
        <f>HYPERLINK("https://platform.veevavault.help/en/gr/776272/#workflow-configuration", "Link")</f>
        <v>Link</v>
      </c>
    </row>
    <row r="55" spans="1:8" ht="16" x14ac:dyDescent="0.2">
      <c r="A55" s="11" t="s">
        <v>8</v>
      </c>
      <c r="B55" s="12" t="s">
        <v>99</v>
      </c>
      <c r="C55" s="12" t="s">
        <v>124</v>
      </c>
      <c r="D55" s="12" t="s">
        <v>11</v>
      </c>
      <c r="E55" s="12" t="s">
        <v>126</v>
      </c>
      <c r="F55" s="13" t="s">
        <v>13</v>
      </c>
      <c r="G55" s="14" t="s">
        <v>17</v>
      </c>
      <c r="H55" s="16" t="str">
        <f>HYPERLINK("https://platform.veevavault.help/en/gr/776272/#workflow-configuration", "Link")</f>
        <v>Link</v>
      </c>
    </row>
    <row r="56" spans="1:8" ht="16" x14ac:dyDescent="0.2">
      <c r="A56" s="11" t="s">
        <v>8</v>
      </c>
      <c r="B56" s="12" t="s">
        <v>99</v>
      </c>
      <c r="C56" s="12" t="s">
        <v>124</v>
      </c>
      <c r="D56" s="12" t="s">
        <v>11</v>
      </c>
      <c r="E56" s="12" t="s">
        <v>127</v>
      </c>
      <c r="F56" s="13" t="s">
        <v>41</v>
      </c>
      <c r="G56" s="14" t="s">
        <v>17</v>
      </c>
      <c r="H56" s="16" t="str">
        <f>HYPERLINK("https://platform.veevavault.help/en/gr/776272/#workflow-configuration", "Link")</f>
        <v>Link</v>
      </c>
    </row>
    <row r="57" spans="1:8" ht="16" x14ac:dyDescent="0.2">
      <c r="A57" s="11" t="s">
        <v>8</v>
      </c>
      <c r="B57" s="12" t="s">
        <v>99</v>
      </c>
      <c r="C57" s="12" t="s">
        <v>124</v>
      </c>
      <c r="D57" s="12" t="s">
        <v>11</v>
      </c>
      <c r="E57" s="12" t="s">
        <v>128</v>
      </c>
      <c r="F57" s="13" t="s">
        <v>76</v>
      </c>
      <c r="G57" s="14" t="s">
        <v>17</v>
      </c>
      <c r="H57" s="16" t="str">
        <f>HYPERLINK("https://platform.veevavault.help/en/gr/776272/#workflow-configuration", "Link")</f>
        <v>Link</v>
      </c>
    </row>
    <row r="58" spans="1:8" ht="32" x14ac:dyDescent="0.2">
      <c r="A58" s="11" t="s">
        <v>8</v>
      </c>
      <c r="B58" s="12" t="s">
        <v>99</v>
      </c>
      <c r="C58" s="12" t="s">
        <v>124</v>
      </c>
      <c r="D58" s="12" t="s">
        <v>11</v>
      </c>
      <c r="E58" s="12" t="s">
        <v>129</v>
      </c>
      <c r="F58" s="13" t="s">
        <v>13</v>
      </c>
      <c r="G58" s="14" t="s">
        <v>130</v>
      </c>
      <c r="H58" s="16" t="str">
        <f>HYPERLINK("https://platform.veevavault.help/en/gr/776272/#workflow-configuration", "Link")</f>
        <v>Link</v>
      </c>
    </row>
    <row r="59" spans="1:8" ht="16" x14ac:dyDescent="0.2">
      <c r="A59" s="11" t="s">
        <v>8</v>
      </c>
      <c r="B59" s="12" t="s">
        <v>99</v>
      </c>
      <c r="C59" s="12" t="s">
        <v>122</v>
      </c>
      <c r="D59" s="12" t="s">
        <v>11</v>
      </c>
      <c r="E59" s="12" t="s">
        <v>131</v>
      </c>
      <c r="F59" s="13" t="s">
        <v>81</v>
      </c>
      <c r="G59" s="14" t="s">
        <v>17</v>
      </c>
      <c r="H59" s="16" t="str">
        <f>HYPERLINK("https://platform.veevavault.help/en/gr/776272/#object-lifecycles", "Link")</f>
        <v>Link</v>
      </c>
    </row>
    <row r="60" spans="1:8" ht="16" x14ac:dyDescent="0.2">
      <c r="A60" s="11" t="s">
        <v>8</v>
      </c>
      <c r="B60" s="12" t="s">
        <v>99</v>
      </c>
      <c r="C60" s="12" t="s">
        <v>132</v>
      </c>
      <c r="D60" s="12" t="s">
        <v>11</v>
      </c>
      <c r="E60" s="12" t="s">
        <v>133</v>
      </c>
      <c r="F60" s="13" t="s">
        <v>106</v>
      </c>
      <c r="G60" s="14" t="s">
        <v>17</v>
      </c>
      <c r="H60" s="16" t="str">
        <f>HYPERLINK("https://platform.veevavault.help/en/gr/776272/#object-lifecycle-entry-actions", "Link")</f>
        <v>Link</v>
      </c>
    </row>
    <row r="61" spans="1:8" ht="16" x14ac:dyDescent="0.2">
      <c r="A61" s="11" t="s">
        <v>8</v>
      </c>
      <c r="B61" s="12" t="s">
        <v>99</v>
      </c>
      <c r="C61" s="12" t="s">
        <v>132</v>
      </c>
      <c r="D61" s="12" t="s">
        <v>11</v>
      </c>
      <c r="E61" s="12" t="s">
        <v>134</v>
      </c>
      <c r="F61" s="13" t="s">
        <v>81</v>
      </c>
      <c r="G61" s="14" t="s">
        <v>17</v>
      </c>
      <c r="H61" s="16" t="str">
        <f>HYPERLINK("https://platform.veevavault.help/en/gr/776272/#object-lifecycle-entry-actions", "Link")</f>
        <v>Link</v>
      </c>
    </row>
    <row r="62" spans="1:8" ht="16" x14ac:dyDescent="0.2">
      <c r="A62" s="11" t="s">
        <v>8</v>
      </c>
      <c r="B62" s="12" t="s">
        <v>99</v>
      </c>
      <c r="C62" s="12" t="s">
        <v>132</v>
      </c>
      <c r="D62" s="12" t="s">
        <v>11</v>
      </c>
      <c r="E62" s="12" t="s">
        <v>135</v>
      </c>
      <c r="F62" s="13" t="s">
        <v>13</v>
      </c>
      <c r="G62" s="14" t="s">
        <v>17</v>
      </c>
      <c r="H62" s="16" t="str">
        <f>HYPERLINK("https://platform.veevavault.help/en/gr/776272/#object-lifecycle-entry-actions", "Link")</f>
        <v>Link</v>
      </c>
    </row>
    <row r="63" spans="1:8" ht="16" x14ac:dyDescent="0.2">
      <c r="A63" s="11" t="s">
        <v>8</v>
      </c>
      <c r="B63" s="12" t="s">
        <v>99</v>
      </c>
      <c r="C63" s="12" t="s">
        <v>136</v>
      </c>
      <c r="D63" s="12" t="s">
        <v>11</v>
      </c>
      <c r="E63" s="12" t="s">
        <v>137</v>
      </c>
      <c r="F63" s="13" t="s">
        <v>106</v>
      </c>
      <c r="G63" s="14" t="s">
        <v>17</v>
      </c>
      <c r="H63" s="16" t="str">
        <f>HYPERLINK("https://platform.veevavault.help/en/gr/776272/#object-lifecycle-entry-criteria", "Link")</f>
        <v>Link</v>
      </c>
    </row>
    <row r="64" spans="1:8" ht="16" x14ac:dyDescent="0.2">
      <c r="A64" s="11" t="s">
        <v>8</v>
      </c>
      <c r="B64" s="12" t="s">
        <v>99</v>
      </c>
      <c r="C64" s="12" t="s">
        <v>136</v>
      </c>
      <c r="D64" s="12" t="s">
        <v>11</v>
      </c>
      <c r="E64" s="12" t="s">
        <v>138</v>
      </c>
      <c r="F64" s="13" t="s">
        <v>81</v>
      </c>
      <c r="G64" s="14" t="s">
        <v>17</v>
      </c>
      <c r="H64" s="16" t="str">
        <f>HYPERLINK("https://platform.veevavault.help/en/gr/776272/#object-lifecycle-entry-criteria", "Link")</f>
        <v>Link</v>
      </c>
    </row>
    <row r="65" spans="1:8" ht="16" x14ac:dyDescent="0.2">
      <c r="A65" s="11" t="s">
        <v>8</v>
      </c>
      <c r="B65" s="12" t="s">
        <v>99</v>
      </c>
      <c r="C65" s="12" t="s">
        <v>136</v>
      </c>
      <c r="D65" s="12" t="s">
        <v>11</v>
      </c>
      <c r="E65" s="12" t="s">
        <v>139</v>
      </c>
      <c r="F65" s="13" t="s">
        <v>13</v>
      </c>
      <c r="G65" s="14" t="s">
        <v>17</v>
      </c>
      <c r="H65" s="16" t="str">
        <f>HYPERLINK("https://platform.veevavault.help/en/gr/776272/#object-lifecycle-entry-criteria", "Link")</f>
        <v>Link</v>
      </c>
    </row>
    <row r="66" spans="1:8" ht="16" x14ac:dyDescent="0.2">
      <c r="A66" s="11" t="s">
        <v>8</v>
      </c>
      <c r="B66" s="12" t="s">
        <v>99</v>
      </c>
      <c r="C66" s="12" t="s">
        <v>140</v>
      </c>
      <c r="D66" s="12" t="s">
        <v>11</v>
      </c>
      <c r="E66" s="12" t="s">
        <v>141</v>
      </c>
      <c r="F66" s="13" t="s">
        <v>106</v>
      </c>
      <c r="G66" s="14" t="s">
        <v>17</v>
      </c>
      <c r="H66" s="16" t="str">
        <f>HYPERLINK("https://platform.veevavault.help/en/gr/776272/#object-lifecycle-user-actions", "Link")</f>
        <v>Link</v>
      </c>
    </row>
    <row r="67" spans="1:8" ht="16" x14ac:dyDescent="0.2">
      <c r="A67" s="11" t="s">
        <v>8</v>
      </c>
      <c r="B67" s="12" t="s">
        <v>99</v>
      </c>
      <c r="C67" s="12" t="s">
        <v>140</v>
      </c>
      <c r="D67" s="12" t="s">
        <v>11</v>
      </c>
      <c r="E67" s="12" t="s">
        <v>142</v>
      </c>
      <c r="F67" s="13" t="s">
        <v>81</v>
      </c>
      <c r="G67" s="14" t="s">
        <v>17</v>
      </c>
      <c r="H67" s="16" t="str">
        <f>HYPERLINK("https://platform.veevavault.help/en/gr/776272/#object-lifecycle-user-actions", "Link")</f>
        <v>Link</v>
      </c>
    </row>
    <row r="68" spans="1:8" ht="16" x14ac:dyDescent="0.2">
      <c r="A68" s="11" t="s">
        <v>8</v>
      </c>
      <c r="B68" s="12" t="s">
        <v>99</v>
      </c>
      <c r="C68" s="12" t="s">
        <v>140</v>
      </c>
      <c r="D68" s="12" t="s">
        <v>11</v>
      </c>
      <c r="E68" s="12" t="s">
        <v>143</v>
      </c>
      <c r="F68" s="13" t="s">
        <v>13</v>
      </c>
      <c r="G68" s="14" t="s">
        <v>17</v>
      </c>
      <c r="H68" s="16" t="str">
        <f>HYPERLINK("https://platform.veevavault.help/en/gr/776272/#object-lifecycle-user-actions", "Link")</f>
        <v>Link</v>
      </c>
    </row>
    <row r="69" spans="1:8" ht="16" x14ac:dyDescent="0.2">
      <c r="A69" s="11" t="s">
        <v>8</v>
      </c>
      <c r="B69" s="12" t="s">
        <v>99</v>
      </c>
      <c r="C69" s="12" t="s">
        <v>144</v>
      </c>
      <c r="D69" s="12" t="s">
        <v>11</v>
      </c>
      <c r="E69" s="12" t="s">
        <v>145</v>
      </c>
      <c r="F69" s="13" t="s">
        <v>106</v>
      </c>
      <c r="G69" s="14" t="s">
        <v>17</v>
      </c>
      <c r="H69" s="16" t="str">
        <f>HYPERLINK("https://platform.veevavault.help/en/gr/776272/#document-lifecycle-event-actions", "Link")</f>
        <v>Link</v>
      </c>
    </row>
    <row r="70" spans="1:8" ht="16" x14ac:dyDescent="0.2">
      <c r="A70" s="11" t="s">
        <v>8</v>
      </c>
      <c r="B70" s="12" t="s">
        <v>99</v>
      </c>
      <c r="C70" s="12" t="s">
        <v>144</v>
      </c>
      <c r="D70" s="12" t="s">
        <v>11</v>
      </c>
      <c r="E70" s="12" t="s">
        <v>146</v>
      </c>
      <c r="F70" s="13" t="s">
        <v>81</v>
      </c>
      <c r="G70" s="14" t="s">
        <v>17</v>
      </c>
      <c r="H70" s="16" t="str">
        <f>HYPERLINK("https://platform.veevavault.help/en/gr/776272/#document-lifecycle-event-actions", "Link")</f>
        <v>Link</v>
      </c>
    </row>
    <row r="71" spans="1:8" ht="16" x14ac:dyDescent="0.2">
      <c r="A71" s="11" t="s">
        <v>8</v>
      </c>
      <c r="B71" s="12" t="s">
        <v>99</v>
      </c>
      <c r="C71" s="12" t="s">
        <v>144</v>
      </c>
      <c r="D71" s="12" t="s">
        <v>11</v>
      </c>
      <c r="E71" s="12" t="s">
        <v>147</v>
      </c>
      <c r="F71" s="13" t="s">
        <v>13</v>
      </c>
      <c r="G71" s="14" t="s">
        <v>17</v>
      </c>
      <c r="H71" s="16" t="str">
        <f>HYPERLINK("https://platform.veevavault.help/en/gr/776272/#document-lifecycle-event-actions", "Link")</f>
        <v>Link</v>
      </c>
    </row>
    <row r="72" spans="1:8" ht="16" x14ac:dyDescent="0.2">
      <c r="A72" s="11" t="s">
        <v>8</v>
      </c>
      <c r="B72" s="12" t="s">
        <v>99</v>
      </c>
      <c r="C72" s="12" t="s">
        <v>148</v>
      </c>
      <c r="D72" s="12" t="s">
        <v>11</v>
      </c>
      <c r="E72" s="12" t="s">
        <v>149</v>
      </c>
      <c r="F72" s="13" t="s">
        <v>106</v>
      </c>
      <c r="G72" s="14" t="s">
        <v>17</v>
      </c>
      <c r="H72" s="16" t="str">
        <f>HYPERLINK("https://platform.veevavault.help/en/gr/776272/#object-lifecycle-event-actions", "Link")</f>
        <v>Link</v>
      </c>
    </row>
    <row r="73" spans="1:8" ht="16" x14ac:dyDescent="0.2">
      <c r="A73" s="11" t="s">
        <v>8</v>
      </c>
      <c r="B73" s="12" t="s">
        <v>99</v>
      </c>
      <c r="C73" s="12" t="s">
        <v>148</v>
      </c>
      <c r="D73" s="12" t="s">
        <v>11</v>
      </c>
      <c r="E73" s="12" t="s">
        <v>150</v>
      </c>
      <c r="F73" s="13" t="s">
        <v>81</v>
      </c>
      <c r="G73" s="14" t="s">
        <v>17</v>
      </c>
      <c r="H73" s="16" t="str">
        <f>HYPERLINK("https://platform.veevavault.help/en/gr/776272/#object-lifecycle-event-actions", "Link")</f>
        <v>Link</v>
      </c>
    </row>
    <row r="74" spans="1:8" ht="16" x14ac:dyDescent="0.2">
      <c r="A74" s="11" t="s">
        <v>8</v>
      </c>
      <c r="B74" s="12" t="s">
        <v>99</v>
      </c>
      <c r="C74" s="12" t="s">
        <v>148</v>
      </c>
      <c r="D74" s="12" t="s">
        <v>11</v>
      </c>
      <c r="E74" s="12" t="s">
        <v>151</v>
      </c>
      <c r="F74" s="13" t="s">
        <v>13</v>
      </c>
      <c r="G74" s="14" t="s">
        <v>17</v>
      </c>
      <c r="H74" s="16" t="str">
        <f>HYPERLINK("https://platform.veevavault.help/en/gr/776272/#object-lifecycle-event-actions", "Link")</f>
        <v>Link</v>
      </c>
    </row>
    <row r="75" spans="1:8" ht="16" x14ac:dyDescent="0.2">
      <c r="A75" s="11" t="s">
        <v>8</v>
      </c>
      <c r="B75" s="12" t="s">
        <v>99</v>
      </c>
      <c r="C75" s="12" t="s">
        <v>152</v>
      </c>
      <c r="D75" s="12" t="s">
        <v>96</v>
      </c>
      <c r="E75" s="12" t="s">
        <v>153</v>
      </c>
      <c r="F75" s="13" t="s">
        <v>72</v>
      </c>
      <c r="G75" s="14" t="s">
        <v>17</v>
      </c>
      <c r="H75" s="15" t="s">
        <v>17</v>
      </c>
    </row>
    <row r="76" spans="1:8" ht="16" x14ac:dyDescent="0.2">
      <c r="A76" s="11" t="s">
        <v>8</v>
      </c>
      <c r="B76" s="12" t="s">
        <v>154</v>
      </c>
      <c r="C76" s="12" t="s">
        <v>155</v>
      </c>
      <c r="D76" s="12" t="s">
        <v>11</v>
      </c>
      <c r="E76" s="12" t="s">
        <v>156</v>
      </c>
      <c r="F76" s="13" t="s">
        <v>22</v>
      </c>
      <c r="G76" s="14" t="s">
        <v>157</v>
      </c>
      <c r="H76" s="16" t="str">
        <f>HYPERLINK("https://platform.veevavault.help/en/gr/776272/#data-model", "Link")</f>
        <v>Link</v>
      </c>
    </row>
    <row r="77" spans="1:8" ht="16" x14ac:dyDescent="0.2">
      <c r="A77" s="11" t="s">
        <v>8</v>
      </c>
      <c r="B77" s="12" t="s">
        <v>154</v>
      </c>
      <c r="C77" s="12" t="s">
        <v>158</v>
      </c>
      <c r="D77" s="12" t="s">
        <v>11</v>
      </c>
      <c r="E77" s="12" t="s">
        <v>159</v>
      </c>
      <c r="F77" s="13" t="s">
        <v>32</v>
      </c>
      <c r="G77" s="14" t="s">
        <v>160</v>
      </c>
      <c r="H77" s="16" t="str">
        <f>HYPERLINK("https://platform.veevavault.help/en/gr/776272/#layouts", "Link")</f>
        <v>Link</v>
      </c>
    </row>
    <row r="78" spans="1:8" ht="16" x14ac:dyDescent="0.2">
      <c r="A78" s="11" t="s">
        <v>8</v>
      </c>
      <c r="B78" s="12" t="s">
        <v>154</v>
      </c>
      <c r="C78" s="12" t="s">
        <v>158</v>
      </c>
      <c r="D78" s="12" t="s">
        <v>11</v>
      </c>
      <c r="E78" s="12" t="s">
        <v>161</v>
      </c>
      <c r="F78" s="13" t="s">
        <v>32</v>
      </c>
      <c r="G78" s="14" t="s">
        <v>17</v>
      </c>
      <c r="H78" s="16" t="str">
        <f>HYPERLINK("https://platform.veevavault.help/en/gr/776272/#layouts", "Link")</f>
        <v>Link</v>
      </c>
    </row>
    <row r="79" spans="1:8" ht="16" x14ac:dyDescent="0.2">
      <c r="A79" s="11" t="s">
        <v>8</v>
      </c>
      <c r="B79" s="12" t="s">
        <v>154</v>
      </c>
      <c r="C79" s="12" t="s">
        <v>158</v>
      </c>
      <c r="D79" s="12" t="s">
        <v>11</v>
      </c>
      <c r="E79" s="12" t="s">
        <v>162</v>
      </c>
      <c r="F79" s="13" t="s">
        <v>81</v>
      </c>
      <c r="G79" s="14" t="s">
        <v>163</v>
      </c>
      <c r="H79" s="16" t="str">
        <f>HYPERLINK("https://platform.veevavault.help/en/gr/776272/#layouts", "Link")</f>
        <v>Link</v>
      </c>
    </row>
    <row r="80" spans="1:8" ht="48" x14ac:dyDescent="0.2">
      <c r="A80" s="11" t="s">
        <v>8</v>
      </c>
      <c r="B80" s="12" t="s">
        <v>154</v>
      </c>
      <c r="C80" s="12" t="s">
        <v>158</v>
      </c>
      <c r="D80" s="12" t="s">
        <v>11</v>
      </c>
      <c r="E80" s="12" t="s">
        <v>164</v>
      </c>
      <c r="F80" s="13" t="s">
        <v>76</v>
      </c>
      <c r="G80" s="14" t="s">
        <v>165</v>
      </c>
      <c r="H80" s="16" t="str">
        <f>HYPERLINK("https://platform.veevavault.help/en/gr/776272/#layouts", "Link")</f>
        <v>Link</v>
      </c>
    </row>
    <row r="81" spans="1:8" ht="16" x14ac:dyDescent="0.2">
      <c r="A81" s="11" t="s">
        <v>8</v>
      </c>
      <c r="B81" s="12" t="s">
        <v>154</v>
      </c>
      <c r="C81" s="12" t="s">
        <v>158</v>
      </c>
      <c r="D81" s="12" t="s">
        <v>11</v>
      </c>
      <c r="E81" s="12" t="s">
        <v>166</v>
      </c>
      <c r="F81" s="13" t="s">
        <v>32</v>
      </c>
      <c r="G81" s="14" t="s">
        <v>17</v>
      </c>
      <c r="H81" s="16" t="str">
        <f>HYPERLINK("https://platform.veevavault.help/en/gr/776272/#layouts", "Link")</f>
        <v>Link</v>
      </c>
    </row>
    <row r="82" spans="1:8" ht="32" x14ac:dyDescent="0.2">
      <c r="A82" s="11" t="s">
        <v>8</v>
      </c>
      <c r="B82" s="12" t="s">
        <v>154</v>
      </c>
      <c r="C82" s="12" t="s">
        <v>167</v>
      </c>
      <c r="D82" s="12" t="s">
        <v>11</v>
      </c>
      <c r="E82" s="12" t="s">
        <v>168</v>
      </c>
      <c r="F82" s="13" t="s">
        <v>76</v>
      </c>
      <c r="G82" s="14" t="s">
        <v>169</v>
      </c>
      <c r="H82" s="16" t="str">
        <f>HYPERLINK("https://platform.veevavault.help/en/gr/776272/#validation-rules", "Link")</f>
        <v>Link</v>
      </c>
    </row>
    <row r="83" spans="1:8" ht="16" x14ac:dyDescent="0.2">
      <c r="A83" s="11" t="s">
        <v>8</v>
      </c>
      <c r="B83" s="12" t="s">
        <v>154</v>
      </c>
      <c r="C83" s="12" t="s">
        <v>167</v>
      </c>
      <c r="D83" s="12" t="s">
        <v>11</v>
      </c>
      <c r="E83" s="12" t="s">
        <v>170</v>
      </c>
      <c r="F83" s="13" t="s">
        <v>41</v>
      </c>
      <c r="G83" s="14" t="s">
        <v>171</v>
      </c>
      <c r="H83" s="16" t="str">
        <f>HYPERLINK("https://platform.veevavault.help/en/gr/776272/#validation-rules", "Link")</f>
        <v>Link</v>
      </c>
    </row>
    <row r="84" spans="1:8" ht="16" x14ac:dyDescent="0.2">
      <c r="A84" s="11" t="s">
        <v>8</v>
      </c>
      <c r="B84" s="12" t="s">
        <v>154</v>
      </c>
      <c r="C84" s="12" t="s">
        <v>172</v>
      </c>
      <c r="D84" s="12" t="s">
        <v>11</v>
      </c>
      <c r="E84" s="12" t="s">
        <v>173</v>
      </c>
      <c r="F84" s="13" t="s">
        <v>32</v>
      </c>
      <c r="G84" s="14" t="s">
        <v>174</v>
      </c>
      <c r="H84" s="16" t="str">
        <f>HYPERLINK("https://platform.veevavault.help/en/gr/776272/#object-type", "Link")</f>
        <v>Link</v>
      </c>
    </row>
    <row r="85" spans="1:8" ht="16" x14ac:dyDescent="0.2">
      <c r="A85" s="11" t="s">
        <v>8</v>
      </c>
      <c r="B85" s="12" t="s">
        <v>154</v>
      </c>
      <c r="C85" s="12" t="s">
        <v>175</v>
      </c>
      <c r="D85" s="12" t="s">
        <v>11</v>
      </c>
      <c r="E85" s="12" t="s">
        <v>176</v>
      </c>
      <c r="F85" s="13" t="s">
        <v>177</v>
      </c>
      <c r="G85" s="14" t="s">
        <v>178</v>
      </c>
      <c r="H85" s="16" t="str">
        <f t="shared" ref="H85:H91" si="1">HYPERLINK("https://platform.veevavault.help/en/gr/776272/#object-fields", "Link")</f>
        <v>Link</v>
      </c>
    </row>
    <row r="86" spans="1:8" ht="16" x14ac:dyDescent="0.2">
      <c r="A86" s="11" t="s">
        <v>8</v>
      </c>
      <c r="B86" s="12" t="s">
        <v>154</v>
      </c>
      <c r="C86" s="12" t="s">
        <v>175</v>
      </c>
      <c r="D86" s="12" t="s">
        <v>11</v>
      </c>
      <c r="E86" s="12" t="s">
        <v>179</v>
      </c>
      <c r="F86" s="13" t="s">
        <v>32</v>
      </c>
      <c r="G86" s="14" t="s">
        <v>180</v>
      </c>
      <c r="H86" s="16" t="str">
        <f t="shared" si="1"/>
        <v>Link</v>
      </c>
    </row>
    <row r="87" spans="1:8" ht="32" x14ac:dyDescent="0.2">
      <c r="A87" s="11" t="s">
        <v>8</v>
      </c>
      <c r="B87" s="12" t="s">
        <v>154</v>
      </c>
      <c r="C87" s="12" t="s">
        <v>175</v>
      </c>
      <c r="D87" s="12" t="s">
        <v>11</v>
      </c>
      <c r="E87" s="12" t="s">
        <v>181</v>
      </c>
      <c r="F87" s="13" t="s">
        <v>32</v>
      </c>
      <c r="G87" s="14" t="s">
        <v>182</v>
      </c>
      <c r="H87" s="16" t="str">
        <f t="shared" si="1"/>
        <v>Link</v>
      </c>
    </row>
    <row r="88" spans="1:8" ht="16" x14ac:dyDescent="0.2">
      <c r="A88" s="11" t="s">
        <v>8</v>
      </c>
      <c r="B88" s="12" t="s">
        <v>154</v>
      </c>
      <c r="C88" s="12" t="s">
        <v>175</v>
      </c>
      <c r="D88" s="12" t="s">
        <v>11</v>
      </c>
      <c r="E88" s="12" t="s">
        <v>183</v>
      </c>
      <c r="F88" s="13" t="s">
        <v>106</v>
      </c>
      <c r="G88" s="14" t="s">
        <v>184</v>
      </c>
      <c r="H88" s="16" t="str">
        <f t="shared" si="1"/>
        <v>Link</v>
      </c>
    </row>
    <row r="89" spans="1:8" ht="16" x14ac:dyDescent="0.2">
      <c r="A89" s="11" t="s">
        <v>8</v>
      </c>
      <c r="B89" s="12" t="s">
        <v>154</v>
      </c>
      <c r="C89" s="12" t="s">
        <v>175</v>
      </c>
      <c r="D89" s="12" t="s">
        <v>11</v>
      </c>
      <c r="E89" s="12" t="s">
        <v>185</v>
      </c>
      <c r="F89" s="13" t="s">
        <v>186</v>
      </c>
      <c r="G89" s="14" t="s">
        <v>17</v>
      </c>
      <c r="H89" s="16" t="str">
        <f t="shared" si="1"/>
        <v>Link</v>
      </c>
    </row>
    <row r="90" spans="1:8" ht="48" x14ac:dyDescent="0.2">
      <c r="A90" s="11" t="s">
        <v>8</v>
      </c>
      <c r="B90" s="12" t="s">
        <v>154</v>
      </c>
      <c r="C90" s="12" t="s">
        <v>175</v>
      </c>
      <c r="D90" s="12" t="s">
        <v>11</v>
      </c>
      <c r="E90" s="12" t="s">
        <v>187</v>
      </c>
      <c r="F90" s="13" t="s">
        <v>13</v>
      </c>
      <c r="G90" s="14" t="s">
        <v>188</v>
      </c>
      <c r="H90" s="16" t="str">
        <f t="shared" si="1"/>
        <v>Link</v>
      </c>
    </row>
    <row r="91" spans="1:8" ht="16" x14ac:dyDescent="0.2">
      <c r="A91" s="11" t="s">
        <v>8</v>
      </c>
      <c r="B91" s="12" t="s">
        <v>154</v>
      </c>
      <c r="C91" s="12" t="s">
        <v>175</v>
      </c>
      <c r="D91" s="12" t="s">
        <v>11</v>
      </c>
      <c r="E91" s="12" t="s">
        <v>189</v>
      </c>
      <c r="F91" s="13" t="s">
        <v>13</v>
      </c>
      <c r="G91" s="14" t="s">
        <v>17</v>
      </c>
      <c r="H91" s="16" t="str">
        <f t="shared" si="1"/>
        <v>Link</v>
      </c>
    </row>
    <row r="92" spans="1:8" ht="48" x14ac:dyDescent="0.2">
      <c r="A92" s="11" t="s">
        <v>8</v>
      </c>
      <c r="B92" s="12" t="s">
        <v>154</v>
      </c>
      <c r="C92" s="12" t="s">
        <v>190</v>
      </c>
      <c r="D92" s="12" t="s">
        <v>11</v>
      </c>
      <c r="E92" s="12" t="s">
        <v>191</v>
      </c>
      <c r="F92" s="13" t="s">
        <v>81</v>
      </c>
      <c r="G92" s="14" t="s">
        <v>192</v>
      </c>
      <c r="H92" s="16" t="str">
        <f>HYPERLINK("https://platform.veevavault.help/en/gr/776272/#lookup-fields", "Link")</f>
        <v>Link</v>
      </c>
    </row>
    <row r="93" spans="1:8" ht="48" x14ac:dyDescent="0.2">
      <c r="A93" s="11" t="s">
        <v>8</v>
      </c>
      <c r="B93" s="12" t="s">
        <v>154</v>
      </c>
      <c r="C93" s="12" t="s">
        <v>190</v>
      </c>
      <c r="D93" s="12" t="s">
        <v>11</v>
      </c>
      <c r="E93" s="12" t="s">
        <v>193</v>
      </c>
      <c r="F93" s="13" t="s">
        <v>41</v>
      </c>
      <c r="G93" s="14" t="s">
        <v>194</v>
      </c>
      <c r="H93" s="16" t="str">
        <f>HYPERLINK("https://platform.veevavault.help/en/gr/776272/#lookup-fields", "Link")</f>
        <v>Link</v>
      </c>
    </row>
    <row r="94" spans="1:8" ht="96" x14ac:dyDescent="0.2">
      <c r="A94" s="11" t="s">
        <v>8</v>
      </c>
      <c r="B94" s="12" t="s">
        <v>154</v>
      </c>
      <c r="C94" s="12" t="s">
        <v>190</v>
      </c>
      <c r="D94" s="12" t="s">
        <v>11</v>
      </c>
      <c r="E94" s="12" t="s">
        <v>195</v>
      </c>
      <c r="F94" s="13" t="s">
        <v>19</v>
      </c>
      <c r="G94" s="14" t="s">
        <v>196</v>
      </c>
      <c r="H94" s="16" t="str">
        <f>HYPERLINK("https://platform.veevavault.help/en/gr/776272/#lookup-fields", "Link")</f>
        <v>Link</v>
      </c>
    </row>
    <row r="95" spans="1:8" ht="48" x14ac:dyDescent="0.2">
      <c r="A95" s="11" t="s">
        <v>8</v>
      </c>
      <c r="B95" s="12" t="s">
        <v>154</v>
      </c>
      <c r="C95" s="12" t="s">
        <v>197</v>
      </c>
      <c r="D95" s="12" t="s">
        <v>11</v>
      </c>
      <c r="E95" s="12" t="s">
        <v>198</v>
      </c>
      <c r="F95" s="13" t="s">
        <v>32</v>
      </c>
      <c r="G95" s="14" t="s">
        <v>199</v>
      </c>
      <c r="H95" s="16" t="str">
        <f>HYPERLINK("https://platform.veevavault.help/en/gr/776272/#object-relationships", "Link")</f>
        <v>Link</v>
      </c>
    </row>
    <row r="96" spans="1:8" ht="32" x14ac:dyDescent="0.2">
      <c r="A96" s="11" t="s">
        <v>8</v>
      </c>
      <c r="B96" s="12" t="s">
        <v>154</v>
      </c>
      <c r="C96" s="12" t="s">
        <v>197</v>
      </c>
      <c r="D96" s="12" t="s">
        <v>11</v>
      </c>
      <c r="E96" s="12" t="s">
        <v>200</v>
      </c>
      <c r="F96" s="13" t="s">
        <v>76</v>
      </c>
      <c r="G96" s="14" t="s">
        <v>201</v>
      </c>
      <c r="H96" s="16" t="str">
        <f>HYPERLINK("https://platform.veevavault.help/en/gr/776272/#object-relationships", "Link")</f>
        <v>Link</v>
      </c>
    </row>
    <row r="97" spans="1:8" ht="32" x14ac:dyDescent="0.2">
      <c r="A97" s="11" t="s">
        <v>8</v>
      </c>
      <c r="B97" s="12" t="s">
        <v>154</v>
      </c>
      <c r="C97" s="12" t="s">
        <v>197</v>
      </c>
      <c r="D97" s="12" t="s">
        <v>11</v>
      </c>
      <c r="E97" s="12" t="s">
        <v>202</v>
      </c>
      <c r="F97" s="13" t="s">
        <v>32</v>
      </c>
      <c r="G97" s="14" t="s">
        <v>203</v>
      </c>
      <c r="H97" s="16" t="str">
        <f>HYPERLINK("https://platform.veevavault.help/en/gr/776272/#object-relationships", "Link")</f>
        <v>Link</v>
      </c>
    </row>
    <row r="98" spans="1:8" ht="32" x14ac:dyDescent="0.2">
      <c r="A98" s="11" t="s">
        <v>8</v>
      </c>
      <c r="B98" s="12" t="s">
        <v>154</v>
      </c>
      <c r="C98" s="12" t="s">
        <v>197</v>
      </c>
      <c r="D98" s="12" t="s">
        <v>11</v>
      </c>
      <c r="E98" s="12" t="s">
        <v>204</v>
      </c>
      <c r="F98" s="13" t="s">
        <v>205</v>
      </c>
      <c r="G98" s="14" t="s">
        <v>206</v>
      </c>
      <c r="H98" s="16" t="str">
        <f>HYPERLINK("https://platform.veevavault.help/en/gr/776272/#object-relationships", "Link")</f>
        <v>Link</v>
      </c>
    </row>
    <row r="99" spans="1:8" ht="32" x14ac:dyDescent="0.2">
      <c r="A99" s="11" t="s">
        <v>8</v>
      </c>
      <c r="B99" s="12" t="s">
        <v>154</v>
      </c>
      <c r="C99" s="12" t="s">
        <v>197</v>
      </c>
      <c r="D99" s="12" t="s">
        <v>11</v>
      </c>
      <c r="E99" s="12" t="s">
        <v>207</v>
      </c>
      <c r="F99" s="13" t="s">
        <v>53</v>
      </c>
      <c r="G99" s="14" t="s">
        <v>208</v>
      </c>
      <c r="H99" s="16" t="str">
        <f>HYPERLINK("https://platform.veevavault.help/en/gr/776272/#object-relationships", "Link")</f>
        <v>Link</v>
      </c>
    </row>
    <row r="100" spans="1:8" ht="16" x14ac:dyDescent="0.2">
      <c r="A100" s="11" t="s">
        <v>8</v>
      </c>
      <c r="B100" s="12" t="s">
        <v>154</v>
      </c>
      <c r="C100" s="12" t="s">
        <v>209</v>
      </c>
      <c r="D100" s="12" t="s">
        <v>11</v>
      </c>
      <c r="E100" s="12" t="s">
        <v>210</v>
      </c>
      <c r="F100" s="13" t="s">
        <v>121</v>
      </c>
      <c r="G100" s="14" t="s">
        <v>17</v>
      </c>
      <c r="H100" s="16" t="str">
        <f>HYPERLINK("https://platform.veevavault.help/en/gr/776272/#raw-objects", "Link")</f>
        <v>Link</v>
      </c>
    </row>
    <row r="101" spans="1:8" ht="32" x14ac:dyDescent="0.2">
      <c r="A101" s="11" t="s">
        <v>8</v>
      </c>
      <c r="B101" s="12" t="s">
        <v>154</v>
      </c>
      <c r="C101" s="12" t="s">
        <v>175</v>
      </c>
      <c r="D101" s="12" t="s">
        <v>11</v>
      </c>
      <c r="E101" s="12" t="s">
        <v>211</v>
      </c>
      <c r="F101" s="13" t="s">
        <v>22</v>
      </c>
      <c r="G101" s="14" t="s">
        <v>212</v>
      </c>
      <c r="H101" s="16" t="str">
        <f>HYPERLINK("https://platform.veevavault.help/en/gr/776272/#object-fields", "Link")</f>
        <v>Link</v>
      </c>
    </row>
    <row r="102" spans="1:8" ht="16" x14ac:dyDescent="0.2">
      <c r="A102" s="11" t="s">
        <v>8</v>
      </c>
      <c r="B102" s="12" t="s">
        <v>154</v>
      </c>
      <c r="C102" s="12" t="s">
        <v>175</v>
      </c>
      <c r="D102" s="12" t="s">
        <v>11</v>
      </c>
      <c r="E102" s="12" t="s">
        <v>213</v>
      </c>
      <c r="F102" s="13" t="s">
        <v>81</v>
      </c>
      <c r="G102" s="14" t="s">
        <v>184</v>
      </c>
      <c r="H102" s="16" t="str">
        <f>HYPERLINK("https://platform.veevavault.help/en/gr/776272/#object-fields", "Link")</f>
        <v>Link</v>
      </c>
    </row>
    <row r="103" spans="1:8" ht="128" x14ac:dyDescent="0.2">
      <c r="A103" s="11" t="s">
        <v>8</v>
      </c>
      <c r="B103" s="12" t="s">
        <v>154</v>
      </c>
      <c r="C103" s="12" t="s">
        <v>175</v>
      </c>
      <c r="D103" s="12" t="s">
        <v>11</v>
      </c>
      <c r="E103" s="12" t="s">
        <v>214</v>
      </c>
      <c r="F103" s="13" t="s">
        <v>53</v>
      </c>
      <c r="G103" s="14" t="s">
        <v>215</v>
      </c>
      <c r="H103" s="16" t="str">
        <f>HYPERLINK("https://platform.veevavault.help/en/gr/776272/#object-fields", "Link")</f>
        <v>Link</v>
      </c>
    </row>
    <row r="104" spans="1:8" ht="32" x14ac:dyDescent="0.2">
      <c r="A104" s="11" t="s">
        <v>8</v>
      </c>
      <c r="B104" s="12" t="s">
        <v>154</v>
      </c>
      <c r="C104" s="12" t="s">
        <v>175</v>
      </c>
      <c r="D104" s="12" t="s">
        <v>11</v>
      </c>
      <c r="E104" s="12" t="s">
        <v>216</v>
      </c>
      <c r="F104" s="13" t="s">
        <v>58</v>
      </c>
      <c r="G104" s="14" t="s">
        <v>217</v>
      </c>
      <c r="H104" s="16" t="str">
        <f>HYPERLINK("https://platform.veevavault.help/en/gr/776272/#object-fields", "Link")</f>
        <v>Link</v>
      </c>
    </row>
    <row r="105" spans="1:8" ht="16" x14ac:dyDescent="0.2">
      <c r="A105" s="11" t="s">
        <v>8</v>
      </c>
      <c r="B105" s="12" t="s">
        <v>154</v>
      </c>
      <c r="C105" s="12" t="s">
        <v>218</v>
      </c>
      <c r="D105" s="12" t="s">
        <v>39</v>
      </c>
      <c r="E105" s="12" t="s">
        <v>219</v>
      </c>
      <c r="F105" s="13" t="s">
        <v>220</v>
      </c>
      <c r="G105" s="14" t="s">
        <v>221</v>
      </c>
      <c r="H105" s="18" t="s">
        <v>361</v>
      </c>
    </row>
    <row r="106" spans="1:8" ht="32" x14ac:dyDescent="0.2">
      <c r="A106" s="11" t="s">
        <v>8</v>
      </c>
      <c r="B106" s="12" t="s">
        <v>154</v>
      </c>
      <c r="C106" s="12" t="s">
        <v>218</v>
      </c>
      <c r="D106" s="12" t="s">
        <v>39</v>
      </c>
      <c r="E106" s="12" t="s">
        <v>222</v>
      </c>
      <c r="F106" s="13" t="s">
        <v>223</v>
      </c>
      <c r="G106" s="14" t="s">
        <v>224</v>
      </c>
      <c r="H106" s="18" t="s">
        <v>361</v>
      </c>
    </row>
    <row r="107" spans="1:8" ht="16" x14ac:dyDescent="0.2">
      <c r="A107" s="11" t="s">
        <v>8</v>
      </c>
      <c r="B107" s="12" t="s">
        <v>154</v>
      </c>
      <c r="C107" s="12" t="s">
        <v>218</v>
      </c>
      <c r="D107" s="12" t="s">
        <v>39</v>
      </c>
      <c r="E107" s="12" t="s">
        <v>225</v>
      </c>
      <c r="F107" s="13" t="s">
        <v>27</v>
      </c>
      <c r="G107" s="14" t="s">
        <v>226</v>
      </c>
      <c r="H107" s="18" t="s">
        <v>361</v>
      </c>
    </row>
    <row r="108" spans="1:8" ht="32" x14ac:dyDescent="0.2">
      <c r="A108" s="11" t="s">
        <v>8</v>
      </c>
      <c r="B108" s="12" t="s">
        <v>154</v>
      </c>
      <c r="C108" s="12" t="s">
        <v>218</v>
      </c>
      <c r="D108" s="12" t="s">
        <v>39</v>
      </c>
      <c r="E108" s="12" t="s">
        <v>227</v>
      </c>
      <c r="F108" s="13" t="s">
        <v>228</v>
      </c>
      <c r="G108" s="14" t="s">
        <v>229</v>
      </c>
      <c r="H108" s="18" t="s">
        <v>361</v>
      </c>
    </row>
    <row r="109" spans="1:8" ht="16" x14ac:dyDescent="0.2">
      <c r="A109" s="11" t="s">
        <v>8</v>
      </c>
      <c r="B109" s="12" t="s">
        <v>230</v>
      </c>
      <c r="C109" s="12" t="s">
        <v>231</v>
      </c>
      <c r="D109" s="12" t="s">
        <v>11</v>
      </c>
      <c r="E109" s="12" t="s">
        <v>232</v>
      </c>
      <c r="F109" s="13" t="s">
        <v>53</v>
      </c>
      <c r="G109" s="14" t="s">
        <v>17</v>
      </c>
      <c r="H109" s="18" t="s">
        <v>361</v>
      </c>
    </row>
    <row r="110" spans="1:8" ht="16" x14ac:dyDescent="0.2">
      <c r="A110" s="11" t="s">
        <v>8</v>
      </c>
      <c r="B110" s="12" t="s">
        <v>230</v>
      </c>
      <c r="C110" s="12" t="s">
        <v>231</v>
      </c>
      <c r="D110" s="12" t="s">
        <v>11</v>
      </c>
      <c r="E110" s="12" t="s">
        <v>233</v>
      </c>
      <c r="F110" s="13" t="s">
        <v>81</v>
      </c>
      <c r="G110" s="14" t="s">
        <v>17</v>
      </c>
      <c r="H110" s="18" t="s">
        <v>361</v>
      </c>
    </row>
    <row r="111" spans="1:8" ht="32" x14ac:dyDescent="0.2">
      <c r="A111" s="11" t="s">
        <v>8</v>
      </c>
      <c r="B111" s="12" t="s">
        <v>230</v>
      </c>
      <c r="C111" s="12" t="s">
        <v>234</v>
      </c>
      <c r="D111" s="12" t="s">
        <v>96</v>
      </c>
      <c r="E111" s="12" t="s">
        <v>235</v>
      </c>
      <c r="F111" s="13" t="s">
        <v>236</v>
      </c>
      <c r="G111" s="14" t="s">
        <v>237</v>
      </c>
      <c r="H111" s="18" t="s">
        <v>361</v>
      </c>
    </row>
    <row r="112" spans="1:8" ht="32" x14ac:dyDescent="0.2">
      <c r="A112" s="11" t="s">
        <v>8</v>
      </c>
      <c r="B112" s="12" t="s">
        <v>230</v>
      </c>
      <c r="C112" s="12" t="s">
        <v>231</v>
      </c>
      <c r="D112" s="12" t="s">
        <v>11</v>
      </c>
      <c r="E112" s="12" t="s">
        <v>238</v>
      </c>
      <c r="F112" s="13" t="s">
        <v>121</v>
      </c>
      <c r="G112" s="14" t="s">
        <v>239</v>
      </c>
      <c r="H112" s="18" t="s">
        <v>361</v>
      </c>
    </row>
    <row r="113" spans="1:8" ht="16" x14ac:dyDescent="0.2">
      <c r="A113" s="11" t="s">
        <v>8</v>
      </c>
      <c r="B113" s="12" t="s">
        <v>240</v>
      </c>
      <c r="C113" s="12" t="s">
        <v>241</v>
      </c>
      <c r="D113" s="12" t="s">
        <v>11</v>
      </c>
      <c r="E113" s="12" t="s">
        <v>242</v>
      </c>
      <c r="F113" s="13" t="s">
        <v>81</v>
      </c>
      <c r="G113" s="14" t="s">
        <v>17</v>
      </c>
      <c r="H113" s="16" t="str">
        <f>HYPERLINK("https://platform.veevavault.help/en/gr/776272/#reports", "Link")</f>
        <v>Link</v>
      </c>
    </row>
    <row r="114" spans="1:8" ht="16" x14ac:dyDescent="0.2">
      <c r="A114" s="11" t="s">
        <v>8</v>
      </c>
      <c r="B114" s="12" t="s">
        <v>240</v>
      </c>
      <c r="C114" s="12" t="s">
        <v>241</v>
      </c>
      <c r="D114" s="12" t="s">
        <v>11</v>
      </c>
      <c r="E114" s="12" t="s">
        <v>243</v>
      </c>
      <c r="F114" s="13" t="s">
        <v>13</v>
      </c>
      <c r="G114" s="14" t="s">
        <v>17</v>
      </c>
      <c r="H114" s="16" t="str">
        <f>HYPERLINK("https://platform.veevavault.help/en/gr/776272/#reports", "Link")</f>
        <v>Link</v>
      </c>
    </row>
    <row r="115" spans="1:8" ht="48" x14ac:dyDescent="0.2">
      <c r="A115" s="11" t="s">
        <v>8</v>
      </c>
      <c r="B115" s="12" t="s">
        <v>240</v>
      </c>
      <c r="C115" s="12" t="s">
        <v>241</v>
      </c>
      <c r="D115" s="12" t="s">
        <v>11</v>
      </c>
      <c r="E115" s="12" t="s">
        <v>244</v>
      </c>
      <c r="F115" s="13" t="s">
        <v>245</v>
      </c>
      <c r="G115" s="14" t="s">
        <v>246</v>
      </c>
      <c r="H115" s="16" t="str">
        <f>HYPERLINK("https://platform.veevavault.help/en/gr/776272/#reports", "Link")</f>
        <v>Link</v>
      </c>
    </row>
    <row r="116" spans="1:8" ht="16" x14ac:dyDescent="0.2">
      <c r="A116" s="11" t="s">
        <v>8</v>
      </c>
      <c r="B116" s="12" t="s">
        <v>240</v>
      </c>
      <c r="C116" s="12" t="s">
        <v>241</v>
      </c>
      <c r="D116" s="12" t="s">
        <v>11</v>
      </c>
      <c r="E116" s="12" t="s">
        <v>247</v>
      </c>
      <c r="F116" s="13" t="s">
        <v>121</v>
      </c>
      <c r="G116" s="14" t="s">
        <v>17</v>
      </c>
      <c r="H116" s="16" t="str">
        <f>HYPERLINK("https://platform.veevavault.help/en/gr/776272/#reports", "Link")</f>
        <v>Link</v>
      </c>
    </row>
    <row r="117" spans="1:8" ht="16" x14ac:dyDescent="0.2">
      <c r="A117" s="11" t="s">
        <v>8</v>
      </c>
      <c r="B117" s="12" t="s">
        <v>240</v>
      </c>
      <c r="C117" s="12" t="s">
        <v>248</v>
      </c>
      <c r="D117" s="12" t="s">
        <v>11</v>
      </c>
      <c r="E117" s="12" t="s">
        <v>249</v>
      </c>
      <c r="F117" s="13" t="s">
        <v>250</v>
      </c>
      <c r="G117" s="14" t="s">
        <v>251</v>
      </c>
      <c r="H117" s="16" t="str">
        <f>HYPERLINK("https://platform.veevavault.help/en/gr/776272/#flash-reports", "Link")</f>
        <v>Link</v>
      </c>
    </row>
    <row r="118" spans="1:8" ht="16" x14ac:dyDescent="0.2">
      <c r="A118" s="11" t="s">
        <v>8</v>
      </c>
      <c r="B118" s="12" t="s">
        <v>240</v>
      </c>
      <c r="C118" s="12" t="s">
        <v>252</v>
      </c>
      <c r="D118" s="12" t="s">
        <v>11</v>
      </c>
      <c r="E118" s="12" t="s">
        <v>253</v>
      </c>
      <c r="F118" s="13" t="s">
        <v>81</v>
      </c>
      <c r="G118" s="14" t="s">
        <v>17</v>
      </c>
      <c r="H118" s="16" t="str">
        <f>HYPERLINK("https://platform.veevavault.help/en/gr/776272/#multi-pass", "Link")</f>
        <v>Link</v>
      </c>
    </row>
    <row r="119" spans="1:8" ht="32" x14ac:dyDescent="0.2">
      <c r="A119" s="11" t="s">
        <v>8</v>
      </c>
      <c r="B119" s="12" t="s">
        <v>240</v>
      </c>
      <c r="C119" s="12" t="s">
        <v>252</v>
      </c>
      <c r="D119" s="12" t="s">
        <v>11</v>
      </c>
      <c r="E119" s="12" t="s">
        <v>254</v>
      </c>
      <c r="F119" s="13" t="s">
        <v>81</v>
      </c>
      <c r="G119" s="14" t="s">
        <v>255</v>
      </c>
      <c r="H119" s="16" t="str">
        <f>HYPERLINK("https://platform.veevavault.help/en/gr/776272/#multi-pass", "Link")</f>
        <v>Link</v>
      </c>
    </row>
    <row r="120" spans="1:8" ht="16" x14ac:dyDescent="0.2">
      <c r="A120" s="11" t="s">
        <v>8</v>
      </c>
      <c r="B120" s="12" t="s">
        <v>240</v>
      </c>
      <c r="C120" s="12" t="s">
        <v>256</v>
      </c>
      <c r="D120" s="12" t="s">
        <v>11</v>
      </c>
      <c r="E120" s="12" t="s">
        <v>257</v>
      </c>
      <c r="F120" s="13" t="s">
        <v>81</v>
      </c>
      <c r="G120" s="14" t="s">
        <v>17</v>
      </c>
      <c r="H120" s="16" t="str">
        <f>HYPERLINK("https://platform.veevavault.help/en/gr/776272/#union-all", "Link")</f>
        <v>Link</v>
      </c>
    </row>
    <row r="121" spans="1:8" ht="16" x14ac:dyDescent="0.2">
      <c r="A121" s="11" t="s">
        <v>8</v>
      </c>
      <c r="B121" s="12" t="s">
        <v>240</v>
      </c>
      <c r="C121" s="12" t="s">
        <v>258</v>
      </c>
      <c r="D121" s="12" t="s">
        <v>11</v>
      </c>
      <c r="E121" s="12" t="s">
        <v>259</v>
      </c>
      <c r="F121" s="13" t="s">
        <v>58</v>
      </c>
      <c r="G121" s="14" t="s">
        <v>260</v>
      </c>
      <c r="H121" s="16" t="str">
        <f>HYPERLINK("https://platform.veevavault.help/en/gr/776272/#dashboards", "Link")</f>
        <v>Link</v>
      </c>
    </row>
    <row r="122" spans="1:8" ht="16" x14ac:dyDescent="0.2">
      <c r="A122" s="11" t="s">
        <v>8</v>
      </c>
      <c r="B122" s="12" t="s">
        <v>261</v>
      </c>
      <c r="C122" s="12" t="s">
        <v>262</v>
      </c>
      <c r="D122" s="12" t="s">
        <v>11</v>
      </c>
      <c r="E122" s="12" t="s">
        <v>263</v>
      </c>
      <c r="F122" s="13" t="s">
        <v>84</v>
      </c>
      <c r="G122" s="14" t="s">
        <v>264</v>
      </c>
      <c r="H122" s="16" t="str">
        <f>HYPERLINK("https://platform.veevavault.help/en/gr/776272/#saved-views", "Link")</f>
        <v>Link</v>
      </c>
    </row>
    <row r="123" spans="1:8" ht="32" x14ac:dyDescent="0.2">
      <c r="A123" s="11" t="s">
        <v>8</v>
      </c>
      <c r="B123" s="12" t="s">
        <v>261</v>
      </c>
      <c r="C123" s="12" t="s">
        <v>262</v>
      </c>
      <c r="D123" s="12" t="s">
        <v>11</v>
      </c>
      <c r="E123" s="12" t="s">
        <v>265</v>
      </c>
      <c r="F123" s="13" t="s">
        <v>266</v>
      </c>
      <c r="G123" s="14" t="s">
        <v>267</v>
      </c>
      <c r="H123" s="16" t="str">
        <f>HYPERLINK("https://platform.veevavault.help/en/gr/776272/#saved-views", "Link")</f>
        <v>Link</v>
      </c>
    </row>
    <row r="124" spans="1:8" ht="32" x14ac:dyDescent="0.2">
      <c r="A124" s="11" t="s">
        <v>8</v>
      </c>
      <c r="B124" s="12" t="s">
        <v>261</v>
      </c>
      <c r="C124" s="12" t="s">
        <v>262</v>
      </c>
      <c r="D124" s="12" t="s">
        <v>11</v>
      </c>
      <c r="E124" s="12" t="s">
        <v>268</v>
      </c>
      <c r="F124" s="13" t="s">
        <v>81</v>
      </c>
      <c r="G124" s="14" t="s">
        <v>269</v>
      </c>
      <c r="H124" s="16" t="str">
        <f>HYPERLINK("https://platform.veevavault.help/en/gr/776272/#saved-views", "Link")</f>
        <v>Link</v>
      </c>
    </row>
    <row r="125" spans="1:8" ht="16" x14ac:dyDescent="0.2">
      <c r="A125" s="11" t="s">
        <v>8</v>
      </c>
      <c r="B125" s="12" t="s">
        <v>261</v>
      </c>
      <c r="C125" s="12" t="s">
        <v>262</v>
      </c>
      <c r="D125" s="12" t="s">
        <v>11</v>
      </c>
      <c r="E125" s="12" t="s">
        <v>270</v>
      </c>
      <c r="F125" s="13" t="s">
        <v>32</v>
      </c>
      <c r="G125" s="14" t="s">
        <v>17</v>
      </c>
      <c r="H125" s="16" t="str">
        <f>HYPERLINK("https://platform.veevavault.help/en/gr/776272/#saved-views", "Link")</f>
        <v>Link</v>
      </c>
    </row>
    <row r="126" spans="1:8" ht="32" x14ac:dyDescent="0.2">
      <c r="A126" s="11" t="s">
        <v>8</v>
      </c>
      <c r="B126" s="12" t="s">
        <v>261</v>
      </c>
      <c r="C126" s="12" t="s">
        <v>271</v>
      </c>
      <c r="D126" s="12" t="s">
        <v>11</v>
      </c>
      <c r="E126" s="12" t="s">
        <v>272</v>
      </c>
      <c r="F126" s="13" t="s">
        <v>27</v>
      </c>
      <c r="G126" s="14" t="s">
        <v>273</v>
      </c>
      <c r="H126" s="16" t="str">
        <f>HYPERLINK("https://platform.veevavault.help/en/gr/776272/#document-tags", "Link")</f>
        <v>Link</v>
      </c>
    </row>
    <row r="127" spans="1:8" ht="16" x14ac:dyDescent="0.2">
      <c r="A127" s="11" t="s">
        <v>8</v>
      </c>
      <c r="B127" s="12" t="s">
        <v>261</v>
      </c>
      <c r="C127" s="12" t="s">
        <v>271</v>
      </c>
      <c r="D127" s="12" t="s">
        <v>11</v>
      </c>
      <c r="E127" s="12" t="s">
        <v>274</v>
      </c>
      <c r="F127" s="13" t="s">
        <v>41</v>
      </c>
      <c r="G127" s="14" t="s">
        <v>17</v>
      </c>
      <c r="H127" s="16" t="str">
        <f>HYPERLINK("https://platform.veevavault.help/en/gr/776272/#document-tags", "Link")</f>
        <v>Link</v>
      </c>
    </row>
    <row r="128" spans="1:8" ht="16" x14ac:dyDescent="0.2">
      <c r="A128" s="11" t="s">
        <v>8</v>
      </c>
      <c r="B128" s="12" t="s">
        <v>261</v>
      </c>
      <c r="C128" s="12" t="s">
        <v>275</v>
      </c>
      <c r="D128" s="12" t="s">
        <v>11</v>
      </c>
      <c r="E128" s="12" t="s">
        <v>276</v>
      </c>
      <c r="F128" s="13" t="s">
        <v>58</v>
      </c>
      <c r="G128" s="14" t="s">
        <v>17</v>
      </c>
      <c r="H128" s="16" t="str">
        <f>HYPERLINK("https://platform.veevavault.help/en/gr/776272/#search-collections", "Link")</f>
        <v>Link</v>
      </c>
    </row>
    <row r="129" spans="1:8" ht="16" x14ac:dyDescent="0.2">
      <c r="A129" s="11" t="s">
        <v>8</v>
      </c>
      <c r="B129" s="12" t="s">
        <v>261</v>
      </c>
      <c r="C129" s="12" t="s">
        <v>277</v>
      </c>
      <c r="D129" s="12" t="s">
        <v>11</v>
      </c>
      <c r="E129" s="12" t="s">
        <v>278</v>
      </c>
      <c r="F129" s="13" t="s">
        <v>32</v>
      </c>
      <c r="G129" s="14" t="s">
        <v>17</v>
      </c>
      <c r="H129" s="16" t="str">
        <f>HYPERLINK("https://platform.veevavault.help/en/gr/776272/#searchable-object-fields", "Link")</f>
        <v>Link</v>
      </c>
    </row>
    <row r="130" spans="1:8" ht="16" x14ac:dyDescent="0.2">
      <c r="A130" s="11" t="s">
        <v>8</v>
      </c>
      <c r="B130" s="12" t="s">
        <v>261</v>
      </c>
      <c r="C130" s="12" t="s">
        <v>277</v>
      </c>
      <c r="D130" s="12" t="s">
        <v>11</v>
      </c>
      <c r="E130" s="12" t="s">
        <v>279</v>
      </c>
      <c r="F130" s="13" t="s">
        <v>16</v>
      </c>
      <c r="G130" s="14" t="s">
        <v>17</v>
      </c>
      <c r="H130" s="16" t="str">
        <f>HYPERLINK("https://platform.veevavault.help/en/gr/776272/#searchable-object-fields", "Link")</f>
        <v>Link</v>
      </c>
    </row>
    <row r="131" spans="1:8" ht="16" x14ac:dyDescent="0.2">
      <c r="A131" s="11" t="s">
        <v>8</v>
      </c>
      <c r="B131" s="12" t="s">
        <v>261</v>
      </c>
      <c r="C131" s="12" t="s">
        <v>280</v>
      </c>
      <c r="D131" s="12" t="s">
        <v>11</v>
      </c>
      <c r="E131" s="12" t="s">
        <v>281</v>
      </c>
      <c r="F131" s="13" t="s">
        <v>282</v>
      </c>
      <c r="G131" s="14" t="s">
        <v>17</v>
      </c>
      <c r="H131" s="16" t="str">
        <f>HYPERLINK("https://platform.veevavault.help/en/gr/776272/#synonyms", "Link")</f>
        <v>Link</v>
      </c>
    </row>
    <row r="132" spans="1:8" ht="16" x14ac:dyDescent="0.2">
      <c r="A132" s="11" t="s">
        <v>8</v>
      </c>
      <c r="B132" s="12" t="s">
        <v>283</v>
      </c>
      <c r="C132" s="12" t="s">
        <v>284</v>
      </c>
      <c r="D132" s="12" t="s">
        <v>11</v>
      </c>
      <c r="E132" s="12" t="s">
        <v>285</v>
      </c>
      <c r="F132" s="13" t="s">
        <v>286</v>
      </c>
      <c r="G132" s="14" t="s">
        <v>287</v>
      </c>
      <c r="H132" s="16" t="str">
        <f>HYPERLINK("https://platform.veevavault.help/en/gr/776272/#tabs", "Link")</f>
        <v>Link</v>
      </c>
    </row>
    <row r="133" spans="1:8" ht="16" x14ac:dyDescent="0.2">
      <c r="A133" s="11" t="s">
        <v>8</v>
      </c>
      <c r="B133" s="12" t="s">
        <v>283</v>
      </c>
      <c r="C133" s="12" t="s">
        <v>284</v>
      </c>
      <c r="D133" s="12" t="s">
        <v>11</v>
      </c>
      <c r="E133" s="12" t="s">
        <v>288</v>
      </c>
      <c r="F133" s="13" t="s">
        <v>41</v>
      </c>
      <c r="G133" s="14" t="s">
        <v>17</v>
      </c>
      <c r="H133" s="16" t="str">
        <f>HYPERLINK("https://platform.veevavault.help/en/gr/776272/#tabs", "Link")</f>
        <v>Link</v>
      </c>
    </row>
    <row r="134" spans="1:8" ht="16" x14ac:dyDescent="0.2">
      <c r="A134" s="11" t="s">
        <v>8</v>
      </c>
      <c r="B134" s="12" t="s">
        <v>283</v>
      </c>
      <c r="C134" s="12" t="s">
        <v>284</v>
      </c>
      <c r="D134" s="12" t="s">
        <v>11</v>
      </c>
      <c r="E134" s="12" t="s">
        <v>289</v>
      </c>
      <c r="F134" s="13" t="s">
        <v>13</v>
      </c>
      <c r="G134" s="14" t="s">
        <v>17</v>
      </c>
      <c r="H134" s="16" t="str">
        <f>HYPERLINK("https://platform.veevavault.help/en/gr/776272/#tabs", "Link")</f>
        <v>Link</v>
      </c>
    </row>
    <row r="135" spans="1:8" ht="16" x14ac:dyDescent="0.2">
      <c r="A135" s="11" t="s">
        <v>8</v>
      </c>
      <c r="B135" s="12" t="s">
        <v>283</v>
      </c>
      <c r="C135" s="12" t="s">
        <v>284</v>
      </c>
      <c r="D135" s="12" t="s">
        <v>11</v>
      </c>
      <c r="E135" s="12" t="s">
        <v>290</v>
      </c>
      <c r="F135" s="13" t="s">
        <v>32</v>
      </c>
      <c r="G135" s="14" t="s">
        <v>17</v>
      </c>
      <c r="H135" s="16" t="str">
        <f>HYPERLINK("https://platform.veevavault.help/en/gr/776272/#tabs", "Link")</f>
        <v>Link</v>
      </c>
    </row>
    <row r="136" spans="1:8" ht="48" x14ac:dyDescent="0.2">
      <c r="A136" s="11" t="s">
        <v>8</v>
      </c>
      <c r="B136" s="12" t="s">
        <v>291</v>
      </c>
      <c r="C136" s="12" t="s">
        <v>292</v>
      </c>
      <c r="D136" s="12" t="s">
        <v>96</v>
      </c>
      <c r="E136" s="12" t="s">
        <v>293</v>
      </c>
      <c r="F136" s="13" t="s">
        <v>27</v>
      </c>
      <c r="G136" s="14" t="s">
        <v>294</v>
      </c>
      <c r="H136" s="16" t="str">
        <f t="shared" ref="H136:H145" si="2">HYPERLINK("https://platform.veevavault.help/en/gr/776272/#sdk", "Link")</f>
        <v>Link</v>
      </c>
    </row>
    <row r="137" spans="1:8" ht="64" x14ac:dyDescent="0.2">
      <c r="A137" s="11" t="s">
        <v>8</v>
      </c>
      <c r="B137" s="12" t="s">
        <v>291</v>
      </c>
      <c r="C137" s="12" t="s">
        <v>292</v>
      </c>
      <c r="D137" s="12" t="s">
        <v>96</v>
      </c>
      <c r="E137" s="12" t="s">
        <v>295</v>
      </c>
      <c r="F137" s="13" t="s">
        <v>48</v>
      </c>
      <c r="G137" s="14" t="s">
        <v>296</v>
      </c>
      <c r="H137" s="16" t="str">
        <f t="shared" si="2"/>
        <v>Link</v>
      </c>
    </row>
    <row r="138" spans="1:8" ht="48" x14ac:dyDescent="0.2">
      <c r="A138" s="11" t="s">
        <v>8</v>
      </c>
      <c r="B138" s="12" t="s">
        <v>291</v>
      </c>
      <c r="C138" s="12" t="s">
        <v>292</v>
      </c>
      <c r="D138" s="12" t="s">
        <v>96</v>
      </c>
      <c r="E138" s="12" t="s">
        <v>297</v>
      </c>
      <c r="F138" s="13" t="s">
        <v>298</v>
      </c>
      <c r="G138" s="14" t="s">
        <v>299</v>
      </c>
      <c r="H138" s="16" t="str">
        <f t="shared" si="2"/>
        <v>Link</v>
      </c>
    </row>
    <row r="139" spans="1:8" ht="32" x14ac:dyDescent="0.2">
      <c r="A139" s="11" t="s">
        <v>8</v>
      </c>
      <c r="B139" s="12" t="s">
        <v>291</v>
      </c>
      <c r="C139" s="12" t="s">
        <v>292</v>
      </c>
      <c r="D139" s="12" t="s">
        <v>96</v>
      </c>
      <c r="E139" s="12" t="s">
        <v>300</v>
      </c>
      <c r="F139" s="13" t="s">
        <v>301</v>
      </c>
      <c r="G139" s="14" t="s">
        <v>302</v>
      </c>
      <c r="H139" s="16" t="str">
        <f t="shared" si="2"/>
        <v>Link</v>
      </c>
    </row>
    <row r="140" spans="1:8" ht="48" x14ac:dyDescent="0.2">
      <c r="A140" s="11" t="s">
        <v>8</v>
      </c>
      <c r="B140" s="12" t="s">
        <v>291</v>
      </c>
      <c r="C140" s="12" t="s">
        <v>292</v>
      </c>
      <c r="D140" s="12" t="s">
        <v>96</v>
      </c>
      <c r="E140" s="12" t="s">
        <v>303</v>
      </c>
      <c r="F140" s="13" t="s">
        <v>304</v>
      </c>
      <c r="G140" s="14" t="s">
        <v>305</v>
      </c>
      <c r="H140" s="16" t="str">
        <f t="shared" si="2"/>
        <v>Link</v>
      </c>
    </row>
    <row r="141" spans="1:8" ht="32" x14ac:dyDescent="0.2">
      <c r="A141" s="11" t="s">
        <v>8</v>
      </c>
      <c r="B141" s="12" t="s">
        <v>291</v>
      </c>
      <c r="C141" s="12" t="s">
        <v>292</v>
      </c>
      <c r="D141" s="12" t="s">
        <v>96</v>
      </c>
      <c r="E141" s="12" t="s">
        <v>306</v>
      </c>
      <c r="F141" s="13" t="s">
        <v>81</v>
      </c>
      <c r="G141" s="14" t="s">
        <v>307</v>
      </c>
      <c r="H141" s="16" t="str">
        <f t="shared" si="2"/>
        <v>Link</v>
      </c>
    </row>
    <row r="142" spans="1:8" ht="64" x14ac:dyDescent="0.2">
      <c r="A142" s="11" t="s">
        <v>8</v>
      </c>
      <c r="B142" s="12" t="s">
        <v>291</v>
      </c>
      <c r="C142" s="12" t="s">
        <v>292</v>
      </c>
      <c r="D142" s="12" t="s">
        <v>96</v>
      </c>
      <c r="E142" s="12" t="s">
        <v>308</v>
      </c>
      <c r="F142" s="13" t="s">
        <v>81</v>
      </c>
      <c r="G142" s="14" t="s">
        <v>309</v>
      </c>
      <c r="H142" s="16" t="str">
        <f t="shared" si="2"/>
        <v>Link</v>
      </c>
    </row>
    <row r="143" spans="1:8" ht="16" x14ac:dyDescent="0.2">
      <c r="A143" s="11" t="s">
        <v>8</v>
      </c>
      <c r="B143" s="12" t="s">
        <v>291</v>
      </c>
      <c r="C143" s="12" t="s">
        <v>292</v>
      </c>
      <c r="D143" s="12" t="s">
        <v>96</v>
      </c>
      <c r="E143" s="12" t="s">
        <v>310</v>
      </c>
      <c r="F143" s="13" t="s">
        <v>84</v>
      </c>
      <c r="G143" s="14" t="s">
        <v>311</v>
      </c>
      <c r="H143" s="16" t="str">
        <f t="shared" si="2"/>
        <v>Link</v>
      </c>
    </row>
    <row r="144" spans="1:8" ht="32" x14ac:dyDescent="0.2">
      <c r="A144" s="11" t="s">
        <v>8</v>
      </c>
      <c r="B144" s="12" t="s">
        <v>291</v>
      </c>
      <c r="C144" s="12" t="s">
        <v>292</v>
      </c>
      <c r="D144" s="12" t="s">
        <v>96</v>
      </c>
      <c r="E144" s="12" t="s">
        <v>312</v>
      </c>
      <c r="F144" s="13" t="s">
        <v>313</v>
      </c>
      <c r="G144" s="14" t="s">
        <v>314</v>
      </c>
      <c r="H144" s="16" t="str">
        <f t="shared" si="2"/>
        <v>Link</v>
      </c>
    </row>
    <row r="145" spans="1:8" ht="32" x14ac:dyDescent="0.2">
      <c r="A145" s="11" t="s">
        <v>8</v>
      </c>
      <c r="B145" s="12" t="s">
        <v>291</v>
      </c>
      <c r="C145" s="12" t="s">
        <v>292</v>
      </c>
      <c r="D145" s="12" t="s">
        <v>96</v>
      </c>
      <c r="E145" s="12" t="s">
        <v>315</v>
      </c>
      <c r="F145" s="13" t="s">
        <v>22</v>
      </c>
      <c r="G145" s="14" t="s">
        <v>316</v>
      </c>
      <c r="H145" s="16" t="str">
        <f t="shared" si="2"/>
        <v>Link</v>
      </c>
    </row>
    <row r="146" spans="1:8" ht="32" x14ac:dyDescent="0.2">
      <c r="A146" s="11" t="s">
        <v>8</v>
      </c>
      <c r="B146" s="12" t="s">
        <v>291</v>
      </c>
      <c r="C146" s="12" t="s">
        <v>317</v>
      </c>
      <c r="D146" s="12" t="s">
        <v>96</v>
      </c>
      <c r="E146" s="12" t="s">
        <v>318</v>
      </c>
      <c r="F146" s="13" t="s">
        <v>319</v>
      </c>
      <c r="G146" s="14" t="s">
        <v>320</v>
      </c>
      <c r="H146" s="16" t="str">
        <f>HYPERLINK("https://platform.veevavault.help/en/gr/776272/#vql", "Link")</f>
        <v>Link</v>
      </c>
    </row>
    <row r="147" spans="1:8" ht="32" x14ac:dyDescent="0.2">
      <c r="A147" s="11" t="s">
        <v>8</v>
      </c>
      <c r="B147" s="12" t="s">
        <v>291</v>
      </c>
      <c r="C147" s="12" t="s">
        <v>317</v>
      </c>
      <c r="D147" s="12" t="s">
        <v>96</v>
      </c>
      <c r="E147" s="12" t="s">
        <v>321</v>
      </c>
      <c r="F147" s="13" t="s">
        <v>322</v>
      </c>
      <c r="G147" s="14" t="s">
        <v>323</v>
      </c>
      <c r="H147" s="16" t="str">
        <f>HYPERLINK("https://platform.veevavault.help/en/gr/776272/#vql", "Link")</f>
        <v>Link</v>
      </c>
    </row>
    <row r="148" spans="1:8" ht="32" x14ac:dyDescent="0.2">
      <c r="A148" s="11" t="s">
        <v>8</v>
      </c>
      <c r="B148" s="12" t="s">
        <v>291</v>
      </c>
      <c r="C148" s="12" t="s">
        <v>317</v>
      </c>
      <c r="D148" s="12" t="s">
        <v>96</v>
      </c>
      <c r="E148" s="12" t="s">
        <v>324</v>
      </c>
      <c r="F148" s="13" t="s">
        <v>13</v>
      </c>
      <c r="G148" s="14" t="s">
        <v>325</v>
      </c>
      <c r="H148" s="16" t="str">
        <f>HYPERLINK("https://platform.veevavault.help/en/gr/776272/#vql", "Link")</f>
        <v>Link</v>
      </c>
    </row>
    <row r="149" spans="1:8" ht="16" x14ac:dyDescent="0.2">
      <c r="A149" s="11" t="s">
        <v>8</v>
      </c>
      <c r="B149" s="12" t="s">
        <v>291</v>
      </c>
      <c r="C149" s="12" t="s">
        <v>317</v>
      </c>
      <c r="D149" s="12" t="s">
        <v>96</v>
      </c>
      <c r="E149" s="12" t="s">
        <v>326</v>
      </c>
      <c r="F149" s="13" t="s">
        <v>236</v>
      </c>
      <c r="G149" s="14" t="s">
        <v>327</v>
      </c>
      <c r="H149" s="16" t="str">
        <f>HYPERLINK("https://platform.veevavault.help/en/gr/776272/#vql", "Link")</f>
        <v>Link</v>
      </c>
    </row>
    <row r="150" spans="1:8" ht="16" x14ac:dyDescent="0.2">
      <c r="A150" s="11" t="s">
        <v>8</v>
      </c>
      <c r="B150" s="12" t="s">
        <v>292</v>
      </c>
      <c r="C150" s="12" t="s">
        <v>328</v>
      </c>
      <c r="D150" s="12" t="s">
        <v>11</v>
      </c>
      <c r="E150" s="12" t="s">
        <v>328</v>
      </c>
      <c r="F150" s="13" t="s">
        <v>329</v>
      </c>
      <c r="G150" s="14" t="s">
        <v>330</v>
      </c>
      <c r="H150" s="16" t="str">
        <f>HYPERLINK("https://platform.veevavault.help/en/gr/776272/#custom-pages", "Link")</f>
        <v>Link</v>
      </c>
    </row>
    <row r="151" spans="1:8" ht="16" x14ac:dyDescent="0.2">
      <c r="A151" s="11" t="s">
        <v>8</v>
      </c>
      <c r="B151" s="12" t="s">
        <v>292</v>
      </c>
      <c r="C151" s="12" t="s">
        <v>328</v>
      </c>
      <c r="D151" s="12" t="s">
        <v>11</v>
      </c>
      <c r="E151" s="12" t="s">
        <v>331</v>
      </c>
      <c r="F151" s="13" t="s">
        <v>332</v>
      </c>
      <c r="G151" s="14" t="s">
        <v>17</v>
      </c>
      <c r="H151" s="16" t="str">
        <f>HYPERLINK("https://platform.veevavault.help/en/gr/776272/#custom-pages", "Link")</f>
        <v>Link</v>
      </c>
    </row>
    <row r="152" spans="1:8" ht="16" x14ac:dyDescent="0.2">
      <c r="A152" s="11" t="s">
        <v>8</v>
      </c>
      <c r="B152" s="12" t="s">
        <v>292</v>
      </c>
      <c r="C152" s="12" t="s">
        <v>328</v>
      </c>
      <c r="D152" s="12" t="s">
        <v>11</v>
      </c>
      <c r="E152" s="12" t="s">
        <v>333</v>
      </c>
      <c r="F152" s="13" t="s">
        <v>329</v>
      </c>
      <c r="G152" s="14" t="s">
        <v>17</v>
      </c>
      <c r="H152" s="16" t="str">
        <f>HYPERLINK("https://platform.veevavault.help/en/gr/776272/#custom-pages", "Link")</f>
        <v>Link</v>
      </c>
    </row>
    <row r="153" spans="1:8" ht="16" x14ac:dyDescent="0.2">
      <c r="A153" s="11" t="s">
        <v>8</v>
      </c>
      <c r="B153" s="12" t="s">
        <v>292</v>
      </c>
      <c r="C153" s="12" t="s">
        <v>328</v>
      </c>
      <c r="D153" s="12" t="s">
        <v>11</v>
      </c>
      <c r="E153" s="12" t="s">
        <v>331</v>
      </c>
      <c r="F153" s="13" t="s">
        <v>332</v>
      </c>
      <c r="G153" s="14" t="s">
        <v>17</v>
      </c>
      <c r="H153" s="16" t="str">
        <f>HYPERLINK("https://platform.veevavault.help/en/gr/776272/#custom-pages", "Link")</f>
        <v>Link</v>
      </c>
    </row>
    <row r="154" spans="1:8" ht="16" x14ac:dyDescent="0.2">
      <c r="A154" s="11" t="s">
        <v>8</v>
      </c>
      <c r="B154" s="12" t="s">
        <v>334</v>
      </c>
      <c r="C154" s="12" t="s">
        <v>335</v>
      </c>
      <c r="D154" s="12" t="s">
        <v>11</v>
      </c>
      <c r="E154" s="12" t="s">
        <v>336</v>
      </c>
      <c r="F154" s="13" t="s">
        <v>337</v>
      </c>
      <c r="G154" s="14" t="s">
        <v>338</v>
      </c>
      <c r="H154" s="16" t="str">
        <f>HYPERLINK("https://platform.veevavault.help/en/gr/776272/#sandboxes-snapshots", "Link")</f>
        <v>Link</v>
      </c>
    </row>
    <row r="155" spans="1:8" ht="16" x14ac:dyDescent="0.2">
      <c r="A155" s="11" t="s">
        <v>8</v>
      </c>
      <c r="B155" s="12" t="s">
        <v>334</v>
      </c>
      <c r="C155" s="12" t="s">
        <v>335</v>
      </c>
      <c r="D155" s="12" t="s">
        <v>11</v>
      </c>
      <c r="E155" s="12" t="s">
        <v>339</v>
      </c>
      <c r="F155" s="13" t="s">
        <v>121</v>
      </c>
      <c r="G155" s="14" t="s">
        <v>338</v>
      </c>
      <c r="H155" s="16" t="str">
        <f>HYPERLINK("https://platform.veevavault.help/en/gr/776272/#sandboxes-snapshots", "Link")</f>
        <v>Link</v>
      </c>
    </row>
    <row r="156" spans="1:8" ht="16" x14ac:dyDescent="0.2">
      <c r="A156" s="11" t="s">
        <v>8</v>
      </c>
      <c r="B156" s="12" t="s">
        <v>334</v>
      </c>
      <c r="C156" s="12" t="s">
        <v>335</v>
      </c>
      <c r="D156" s="12" t="s">
        <v>11</v>
      </c>
      <c r="E156" s="12" t="s">
        <v>340</v>
      </c>
      <c r="F156" s="13" t="s">
        <v>341</v>
      </c>
      <c r="G156" s="14" t="s">
        <v>338</v>
      </c>
      <c r="H156" s="16" t="str">
        <f>HYPERLINK("https://platform.veevavault.help/en/gr/776272/#sandboxes-snapshots", "Link")</f>
        <v>Link</v>
      </c>
    </row>
    <row r="157" spans="1:8" ht="16" x14ac:dyDescent="0.2">
      <c r="A157" s="11" t="s">
        <v>8</v>
      </c>
      <c r="B157" s="12" t="s">
        <v>334</v>
      </c>
      <c r="C157" s="12" t="s">
        <v>335</v>
      </c>
      <c r="D157" s="12" t="s">
        <v>11</v>
      </c>
      <c r="E157" s="12" t="s">
        <v>342</v>
      </c>
      <c r="F157" s="13" t="s">
        <v>121</v>
      </c>
      <c r="G157" s="14" t="s">
        <v>17</v>
      </c>
      <c r="H157" s="16" t="str">
        <f>HYPERLINK("https://platform.veevavault.help/en/gr/776272/#sandboxes-snapshots", "Link")</f>
        <v>Link</v>
      </c>
    </row>
    <row r="158" spans="1:8" ht="48" x14ac:dyDescent="0.2">
      <c r="A158" s="11" t="s">
        <v>8</v>
      </c>
      <c r="B158" s="12" t="s">
        <v>334</v>
      </c>
      <c r="C158" s="12" t="s">
        <v>335</v>
      </c>
      <c r="D158" s="12" t="s">
        <v>11</v>
      </c>
      <c r="E158" s="12" t="s">
        <v>343</v>
      </c>
      <c r="F158" s="13" t="s">
        <v>337</v>
      </c>
      <c r="G158" s="14" t="s">
        <v>344</v>
      </c>
      <c r="H158" s="16" t="str">
        <f>HYPERLINK("https://platform.veevavault.help/en/gr/776272/#sandboxes-snapshots", "Link")</f>
        <v>Link</v>
      </c>
    </row>
    <row r="159" spans="1:8" ht="16" x14ac:dyDescent="0.2">
      <c r="A159" s="11" t="s">
        <v>8</v>
      </c>
      <c r="B159" s="12" t="s">
        <v>334</v>
      </c>
      <c r="C159" s="12" t="s">
        <v>345</v>
      </c>
      <c r="D159" s="12" t="s">
        <v>11</v>
      </c>
      <c r="E159" s="12" t="s">
        <v>346</v>
      </c>
      <c r="F159" s="13" t="s">
        <v>329</v>
      </c>
      <c r="G159" s="14" t="s">
        <v>17</v>
      </c>
      <c r="H159" s="16" t="str">
        <f>HYPERLINK("https://platform.veevavault.help/en/gr/776272/#vpk", "Link")</f>
        <v>Link</v>
      </c>
    </row>
    <row r="160" spans="1:8" ht="32" x14ac:dyDescent="0.2">
      <c r="A160" s="11" t="s">
        <v>8</v>
      </c>
      <c r="B160" s="12" t="s">
        <v>334</v>
      </c>
      <c r="C160" s="12" t="s">
        <v>345</v>
      </c>
      <c r="D160" s="12" t="s">
        <v>11</v>
      </c>
      <c r="E160" s="12" t="s">
        <v>347</v>
      </c>
      <c r="F160" s="13" t="s">
        <v>27</v>
      </c>
      <c r="G160" s="14" t="s">
        <v>348</v>
      </c>
      <c r="H160" s="16" t="str">
        <f>HYPERLINK("https://platform.veevavault.help/en/gr/776272/#vpk", "Link")</f>
        <v>Link</v>
      </c>
    </row>
    <row r="161" spans="1:8" ht="32" x14ac:dyDescent="0.2">
      <c r="A161" s="11" t="s">
        <v>8</v>
      </c>
      <c r="B161" s="12" t="s">
        <v>334</v>
      </c>
      <c r="C161" s="12" t="s">
        <v>345</v>
      </c>
      <c r="D161" s="12" t="s">
        <v>11</v>
      </c>
      <c r="E161" s="12" t="s">
        <v>349</v>
      </c>
      <c r="F161" s="13" t="s">
        <v>81</v>
      </c>
      <c r="G161" s="14" t="s">
        <v>350</v>
      </c>
      <c r="H161" s="16" t="str">
        <f>HYPERLINK("https://platform.veevavault.help/en/gr/776272/#vpk", "Link")</f>
        <v>Link</v>
      </c>
    </row>
    <row r="162" spans="1:8" ht="32" x14ac:dyDescent="0.2">
      <c r="A162" s="11" t="s">
        <v>8</v>
      </c>
      <c r="B162" s="12" t="s">
        <v>334</v>
      </c>
      <c r="C162" s="12" t="s">
        <v>351</v>
      </c>
      <c r="D162" s="12" t="s">
        <v>96</v>
      </c>
      <c r="E162" s="12" t="s">
        <v>352</v>
      </c>
      <c r="F162" s="13" t="s">
        <v>76</v>
      </c>
      <c r="G162" s="14" t="s">
        <v>353</v>
      </c>
      <c r="H162" s="16" t="str">
        <f>HYPERLINK("https://platform.veevavault.help/en/gr/776272/#scheduled-data-exports", "Link")</f>
        <v>Link</v>
      </c>
    </row>
    <row r="163" spans="1:8" ht="48" x14ac:dyDescent="0.2">
      <c r="A163" s="11" t="s">
        <v>8</v>
      </c>
      <c r="B163" s="12" t="s">
        <v>354</v>
      </c>
      <c r="C163" s="12" t="s">
        <v>355</v>
      </c>
      <c r="D163" s="12" t="s">
        <v>11</v>
      </c>
      <c r="E163" s="12" t="s">
        <v>356</v>
      </c>
      <c r="F163" s="13" t="s">
        <v>106</v>
      </c>
      <c r="G163" s="14" t="s">
        <v>357</v>
      </c>
      <c r="H163" s="16" t="str">
        <f>HYPERLINK("https://platform.veevavault.help/en/gr/776272/#mobile-create-doc", "Link")</f>
        <v>Link</v>
      </c>
    </row>
  </sheetData>
  <autoFilter ref="A1:H2" xr:uid="{00000000-0001-0000-0100-000000000000}">
    <sortState xmlns:xlrd2="http://schemas.microsoft.com/office/spreadsheetml/2017/richdata2" ref="A2:H2">
      <sortCondition ref="A2"/>
      <sortCondition ref="B2"/>
      <sortCondition ref="C2"/>
      <sortCondition ref="D2"/>
      <sortCondition ref="E2"/>
    </sortState>
  </autoFilter>
  <hyperlinks>
    <hyperlink ref="H105" r:id="rId1" location="attachments/" xr:uid="{EB0757E1-9D2B-C94E-A12C-DB6252218D9E}"/>
    <hyperlink ref="H106" r:id="rId2" location="attachments/" xr:uid="{446CEF84-0A10-7949-8F51-075BF138EC3A}"/>
    <hyperlink ref="H107" r:id="rId3" location="attachments/" xr:uid="{23FC520E-BCDC-044A-8888-62EDDA7C5CA7}"/>
    <hyperlink ref="H108" r:id="rId4" location="attachments/" xr:uid="{B1AB04D6-7C03-8545-BEDB-4B047D74112B}"/>
    <hyperlink ref="H109" r:id="rId5" location="process-view-configuration/" xr:uid="{766CD5ED-361A-3A42-B28F-36F5B271B33B}"/>
    <hyperlink ref="H110" r:id="rId6" location="process-view-configuration/" xr:uid="{4D85E2B5-9BD3-1E4A-92B2-185A4E10215E}"/>
    <hyperlink ref="H111" r:id="rId7" location="runtime" xr:uid="{2B4EF0EA-024E-DC4B-B527-746F577ADF0C}"/>
    <hyperlink ref="H112" r:id="rId8" location="process-view-configuration/" xr:uid="{3A301670-9FCB-1E41-A410-1109510BF65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24</vt:i4>
      </vt:variant>
    </vt:vector>
  </HeadingPairs>
  <TitlesOfParts>
    <vt:vector size="25" baseType="lpstr">
      <vt:lpstr>25R3 Platform Limits</vt:lpstr>
      <vt:lpstr>vault_limit__c.additional_information__cBottom</vt:lpstr>
      <vt:lpstr>vault_limit__c.additional_information__cLabel</vt:lpstr>
      <vt:lpstr>vault_limit__c.additional_information__cTop</vt:lpstr>
      <vt:lpstr>vault_limit__c.FF_application_component__cBottom</vt:lpstr>
      <vt:lpstr>vault_limit__c.FF_application_component__cLabel</vt:lpstr>
      <vt:lpstr>vault_limit__c.FF_application_component__cTop</vt:lpstr>
      <vt:lpstr>vault_limit__c.FF_application_family__cBottom</vt:lpstr>
      <vt:lpstr>vault_limit__c.FF_application_family__cLabel</vt:lpstr>
      <vt:lpstr>vault_limit__c.FF_application_family__cTop</vt:lpstr>
      <vt:lpstr>vault_limit__c.FF_functionality__cBottom</vt:lpstr>
      <vt:lpstr>vault_limit__c.FF_functionality__cLabel</vt:lpstr>
      <vt:lpstr>vault_limit__c.FF_functionality__cTop</vt:lpstr>
      <vt:lpstr>vault_limit__c.FF_limit__cBottom</vt:lpstr>
      <vt:lpstr>vault_limit__c.FF_limit__cLabel</vt:lpstr>
      <vt:lpstr>vault_limit__c.FF_limit__cTop</vt:lpstr>
      <vt:lpstr>vault_limit__c.FF_limit_description__cBottom</vt:lpstr>
      <vt:lpstr>vault_limit__c.FF_limit_description__cLabel</vt:lpstr>
      <vt:lpstr>vault_limit__c.FF_limit_description__cTop</vt:lpstr>
      <vt:lpstr>vault_limit__c.limit_category__cBottom</vt:lpstr>
      <vt:lpstr>vault_limit__c.limit_category__cLabel</vt:lpstr>
      <vt:lpstr>vault_limit__c.limit_category__cTop</vt:lpstr>
      <vt:lpstr>vault_limit__c.url__cBottom</vt:lpstr>
      <vt:lpstr>vault_limit__c.url__cLabel</vt:lpstr>
      <vt:lpstr>vault_limit__c.url__cTop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 Tostanoski</cp:lastModifiedBy>
  <dcterms:created xsi:type="dcterms:W3CDTF">2025-01-31T16:28:04Z</dcterms:created>
  <dcterms:modified xsi:type="dcterms:W3CDTF">2025-12-04T22:23:32Z</dcterms:modified>
</cp:coreProperties>
</file>